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72" yWindow="60" windowWidth="11268" windowHeight="6516" firstSheet="1" activeTab="2"/>
  </bookViews>
  <sheets>
    <sheet name="BExRepositorySheet" sheetId="1" state="veryHidden" r:id="rId1"/>
    <sheet name="Račun prihoda i rashoda- prihod" sheetId="2" r:id="rId2"/>
    <sheet name="Račun prihoda i rashoda- rashod" sheetId="3" r:id="rId3"/>
    <sheet name="Poseban dio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'[3]NOVMIR3'!$U$71:$Y$134</definedName>
    <definedName name="b">'[3]NOVMIR3'!$A$3:$A$43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IN6151U2MTBMPGKDZG6UKF7Z" hidden="1">#REF!</definedName>
    <definedName name="BEx1JIXPTVH628TZ44UBNWWJ5CA7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UXZ5KQJ6XTTTHBMRQQLF70B5" hidden="1">#REF!</definedName>
    <definedName name="BEx1VINH2P14JO1UCOP8UQ5Q7H2D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CGODYY7WQ0PE0WHQVTKGYI72" hidden="1">#REF!</definedName>
    <definedName name="BEx3E1RPNNJUXSFI6RY1NABYTRWC" hidden="1">#REF!</definedName>
    <definedName name="BEx3E69L2RHTYAB16JOM4E13X5DE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XP3WMB2ZH6KCW4MZ0C0YI8P" hidden="1">#REF!</definedName>
    <definedName name="BEx3JVPHD66R1K527Z4VPFCWMH72" hidden="1">'[1]osnovni'!#REF!</definedName>
    <definedName name="BEx3K9CIDIN43VW201SO1GH1JZRI" hidden="1">#REF!</definedName>
    <definedName name="BEx3KAZW15CNNZU5H2TNBWZK35Z2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'[1]osnovni'!#REF!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56TIL68UEA3YIU6OEYHUGMP44" hidden="1">#REF!</definedName>
    <definedName name="BEx5BVQJ3S4ZUUH7IY7IBRB7CSVS" hidden="1">#REF!</definedName>
    <definedName name="BEx5C5H4QW81EH4LRRZY9TL0DBQ2" hidden="1">#REF!</definedName>
    <definedName name="BEx5EOQHKRG1D2PVY4814H3BJT1A" hidden="1">#REF!</definedName>
    <definedName name="BEx5GXSZWB6UJ0BYJPQJGZ8FZH6D" hidden="1">'[1]osnovni'!#REF!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KNGUJQE8T7HQUEVG5SXVHD78" hidden="1">#REF!</definedName>
    <definedName name="BEx5KPPUJO5BO4GC4RQW7YWO25HA" hidden="1">#REF!</definedName>
    <definedName name="BEx5LFXV5742DBKB7HFVY58WXMHP" hidden="1">'[1]osnovni'!#REF!</definedName>
    <definedName name="BEx5MUFUJ4NNKJQ266N43D12ET3U" hidden="1">#REF!</definedName>
    <definedName name="BEx5MVHJ2RMVXQLIDTW9YFT5NNMQ" hidden="1">#REF!</definedName>
    <definedName name="BEx5Q2Q28DT5VKWFZSLD3HJ3QVG8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'[1]osnovni'!#REF!</definedName>
    <definedName name="BEx7AI0ULSPPBKSV6MIMXID719CD" hidden="1">#REF!</definedName>
    <definedName name="BEx7AZPGAERH1MFD3W0XV7G7ZCE6" hidden="1">#REF!</definedName>
    <definedName name="BEx7E1OX3T0HQN0S7TZDDX1F3OC5" hidden="1">#REF!</definedName>
    <definedName name="BEx7FLFT8X2XMFIGS5ZOPJJLPJK6" hidden="1">#REF!</definedName>
    <definedName name="BEx7HERTFPIMIIAI4F6P8F06H9HN" hidden="1">'[1]osnovni'!#REF!</definedName>
    <definedName name="BEx7JNJJGD33EWSLSOUU9CW7S8AZ" hidden="1">#REF!</definedName>
    <definedName name="BEx7ND7K8VOMYSASZU06W8H0KIUC" hidden="1">#REF!</definedName>
    <definedName name="BEx90VLS2ECDRGXFU28RCDOWJ8BC" hidden="1">#REF!</definedName>
    <definedName name="BEx920NZA56BTMTFWAMIA4393QYC" hidden="1">#REF!</definedName>
    <definedName name="BEx93FWVA9G5AU5AQM0YWSWUXJS3" hidden="1">#REF!</definedName>
    <definedName name="BEx93TPB3JPBO8OY6G8OMN9DTO6F" hidden="1">#REF!</definedName>
    <definedName name="BEx94KIX901LI5SF5IH7ZPDNCHYQ" hidden="1">'[1]osnovni'!#REF!</definedName>
    <definedName name="BEx96B0AIMZYE8I1MJBG3PYPBHVW" hidden="1">'[1]osnovni'!#REF!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'[1]osnovni'!#REF!</definedName>
    <definedName name="BEx99WC02ASEOHWA9805YRTA9RC5" hidden="1">#REF!</definedName>
    <definedName name="BEx9A8BKZBIM9VT4NQ21EUOEYC6F" hidden="1">#REF!</definedName>
    <definedName name="BEx9BMIRFYAIB4STKJ0IVUSKNOKN" hidden="1">#REF!</definedName>
    <definedName name="BEx9C2UOV9Z4RKXDDEBVMKU8WB6A" hidden="1">#REF!</definedName>
    <definedName name="BEx9F5QQIO9XQAWF253GKW9QXJQ0" hidden="1">#REF!</definedName>
    <definedName name="BEx9FQ9R3A23X2BH3MFNUNHU7GFV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B4IRFRRQMNF2Y6X4HSRFCWJ3A" hidden="1">#REF!</definedName>
    <definedName name="BExB4RGCKSG9THVC25KOU3AQQ2GL" hidden="1">#REF!</definedName>
    <definedName name="BExB67GB67R9ZAABG27NIHW2OU3D" hidden="1">#REF!</definedName>
    <definedName name="BExB67WIVDVZQ14RMHEJUA985QCO" hidden="1">#REF!</definedName>
    <definedName name="BExB6LDX1UI76MVR9BHET7NJRKQN" hidden="1">'[1]osnovni'!#REF!</definedName>
    <definedName name="BExB6T14UL2KOMEYOKYA296D9PZC" hidden="1">#REF!</definedName>
    <definedName name="BExB6T6FX9S2XX4YNYR9WWBY50KC" hidden="1">#REF!</definedName>
    <definedName name="BExB8S253KRGPQHC65DNL9PNKNVF" hidden="1">#REF!</definedName>
    <definedName name="BExB9N2SDZBHXD45T7BKL8F9MG83" hidden="1">#REF!</definedName>
    <definedName name="BExB9W2G1TYHTDDC7PW9GL30F4GR" hidden="1">#REF!</definedName>
    <definedName name="BExBB92HRYITZO931UDU66RNLKWK" hidden="1">'[1]osnovni'!#REF!</definedName>
    <definedName name="BExBBM97RUZIPOAFGOF5IY13UOX6" hidden="1">#REF!</definedName>
    <definedName name="BExBCOX32WBA4LYWC8N4H1W6AF3I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F95KQAE25J1UP4UA14VK74Y" hidden="1">#REF!</definedName>
    <definedName name="BExCS6SLRCBTWTGFE21LG4635NFH" hidden="1">#REF!</definedName>
    <definedName name="BExCV3OTF6GBULAHZ8PMVSASWZLL" hidden="1">#REF!</definedName>
    <definedName name="BExCV3OU6A0BKFJGI62FLZ0K2SEH" hidden="1">'[1]osnovni'!#REF!</definedName>
    <definedName name="BExCWPDQVA1SL3JALU279L8SF1DX" hidden="1">#REF!</definedName>
    <definedName name="BExCX6M24S8UKFSU0EVGASBU8770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ZZRI22WOH9BKY45VZ3M7EUBV" hidden="1">#REF!</definedName>
    <definedName name="BExD1J24BI37DOQ7Z2V7HD8LRJJS" hidden="1">'[1]osnovni'!#REF!</definedName>
    <definedName name="BExD23L4BET1TQMOGWJGICNN26FM" hidden="1">#REF!</definedName>
    <definedName name="BExD35742KA9EBMECKDPRQNAKIJM" hidden="1">'[1]osnovni'!#REF!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'[1]osnovni'!#REF!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EO8MF9EPIXK5UR7AF4VEOMH7O" hidden="1">'[1]osnovni'!#REF!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T859N8LPYKYK0T7CWXQ8R1K8" hidden="1">#REF!</definedName>
    <definedName name="BExETLHALZJEQ87TS8GCV50KU04N" hidden="1">#REF!</definedName>
    <definedName name="BExEUBUSU8AFVUMNYQNNJS2LMHUE" hidden="1">'[1]osnovni'!#REF!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'[1]osnovni'!#REF!</definedName>
    <definedName name="BExF88Y92FZO7EDFEDHKO7JXVSP2" hidden="1">'[1]osnovni'!#REF!</definedName>
    <definedName name="BExGM7DU56ETVNNQVZFAVXQH6SQR" hidden="1">#REF!</definedName>
    <definedName name="BExGN41QJIKB5OQ2BURKVK1V6TYZ" hidden="1">#REF!</definedName>
    <definedName name="BExGNDCE2KBDY8YVUSZ7FZGWOUH3" hidden="1">#REF!</definedName>
    <definedName name="BExGR4NPWKNJBPTMT7A4SHW1QFA7" hidden="1">#REF!</definedName>
    <definedName name="BExGRZZ3Q2NTOL7LLF4NP7KFTLCY" hidden="1">'[1]osnovni'!#REF!</definedName>
    <definedName name="BExGUO13J24GKJXORA3435HOGSIA" hidden="1">#REF!</definedName>
    <definedName name="BExGY3NLHHUKHMWAHZYJ21F8T7QL" hidden="1">#REF!</definedName>
    <definedName name="BExGZA29648Q9SWCVE9D33WW91K4" hidden="1">#REF!</definedName>
    <definedName name="BExH0TI6SOK51BUN8L1X1NNWZR4J" hidden="1">'[1]osnovni'!#REF!</definedName>
    <definedName name="BExH0U3QU77A0WSDFTHLDRDAU4KB" hidden="1">#REF!</definedName>
    <definedName name="BExH11LI1K7GUIEZ6KDEPWSSQZ5Y" hidden="1">#REF!</definedName>
    <definedName name="BExH2EWBKNP3OOVDT4FRNAAMHECY" hidden="1">#REF!</definedName>
    <definedName name="BExIGDMOVIGVU6K64L5MPR6FXETB" hidden="1">'[1]osnovni'!#REF!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SZZCOQSGRTIKGMDB0KQPEP3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'[1]osnovni'!#REF!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TSW8YEKBZN1DA12PSCISXV8R" hidden="1">#REF!</definedName>
    <definedName name="BExITZHO82Q6W6F91KLPSNSGYI4C" hidden="1">#REF!</definedName>
    <definedName name="BExIUKM9IIV2BW7HZK2W7Y85UPAD" hidden="1">#REF!</definedName>
    <definedName name="BExIY56TPNS8AJEDEL5OFVXKHOZA" hidden="1">'[1]osnovni'!#REF!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'[1]osnovni'!#REF!</definedName>
    <definedName name="BExKEL30F6JZ50CLITF48X79OZS8" hidden="1">#REF!</definedName>
    <definedName name="BExKGI5TD00OR1DWIPLECX80F6SF" hidden="1">#REF!</definedName>
    <definedName name="BExKIT6JP41PMM83DI9G4I3DF51F" hidden="1">#REF!</definedName>
    <definedName name="BExKK2QEB8GAJ59G71XBFQDWQXL6" hidden="1">#REF!</definedName>
    <definedName name="BExKK6S5ZYL7S3JCF9LHLPUR5LTK" hidden="1">#REF!</definedName>
    <definedName name="BExKK9H7LW6I9PYXV6GVDT2F34HE" hidden="1">#REF!</definedName>
    <definedName name="BExKLBJD3Z2M7KJRAQMWJQQ4YCLS" hidden="1">#REF!</definedName>
    <definedName name="BExKLYBCZRK0PWP5URZKBXSAZ2C8" hidden="1">#REF!</definedName>
    <definedName name="BExKM57ILX2TFEW6U7N6L8OCWRTI" hidden="1">#REF!</definedName>
    <definedName name="BExKM9K24GXT188P37IWDBYRZJJL" hidden="1">#REF!</definedName>
    <definedName name="BExKML8PWVB1QTS6LVIPQO942F0N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'[1]osnovni'!#REF!</definedName>
    <definedName name="BExKUKSZ0IMNIERRF0JJ1ZA03156" hidden="1">#REF!</definedName>
    <definedName name="BExKVIYZAYC8YX47W29W2F4NESR1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GR1FYW8ANIR2ME4T4JNXWRIC" hidden="1">#REF!</definedName>
    <definedName name="BExMHJ7OGI87N2NTJEBNTDLDHAHX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NWC502BKJDAKMUFOD3KKFP08" hidden="1">#REF!</definedName>
    <definedName name="BExMOSP7Q7VXEWP8WDRS90GP9ITM" hidden="1">#REF!</definedName>
    <definedName name="BExMP31JWBJ92EW6I900LBCHT1YM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'[1]osnovni'!#REF!</definedName>
    <definedName name="BExO93SYJJ9YS0S3EFMNKVO0RNO5" hidden="1">#REF!</definedName>
    <definedName name="BExO9OC0O1KAKKMTFRHH1685O13P" hidden="1">#REF!</definedName>
    <definedName name="BExOB34QV3LO71FPDUSA2298G9L5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FUETLPQPE3P66WKNKXQFJGA3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'[1]osnovni'!#REF!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DTNOBL8S0LYL4B82RRMASFU" hidden="1">#REF!</definedName>
    <definedName name="BExOMFH3Z46N201TDFMEQVSRNDOS" hidden="1">'[1]osnovni'!#REF!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487TYLO7889O0W97ZSSYFPDZ" hidden="1">#REF!</definedName>
    <definedName name="BExQ4DB8KAHFH7CWBIMCD1YR6X3Q" hidden="1">#REF!</definedName>
    <definedName name="BExQ4U3H2MAKN9EZV0G3TK7DNNQL" hidden="1">'[1]osnovni'!#REF!</definedName>
    <definedName name="BExQ5XI9KJG4QLX3IPW0AV6NR1PM" hidden="1">#REF!</definedName>
    <definedName name="BExQ7899R1G5JDJJU4XQPJSO25FN" hidden="1">#REF!</definedName>
    <definedName name="BExQ7AT1UTVZYDD3FTKINZXE2Z2Y" hidden="1">#REF!</definedName>
    <definedName name="BExQ8583R2FEFY09ZRCYGLVI959B" hidden="1">#REF!</definedName>
    <definedName name="BExQ8REIU8RWG6TMW3WSKD5NLSUH" hidden="1">#REF!</definedName>
    <definedName name="BExQ951EV3OCTFRFVPLTE200VFGG" hidden="1">'[1]osnovni'!#REF!</definedName>
    <definedName name="BExQA5LQAAN43D5V6XKQQOCP6G5N" hidden="1">#REF!</definedName>
    <definedName name="BExQAISHV5ZZCPVLZTS6YUA22RCH" hidden="1">#REF!</definedName>
    <definedName name="BExQC0FPGWCQ7B66IIAFC5ECLBDS" hidden="1">#REF!</definedName>
    <definedName name="BExQD2750EPEOW2CV70GGPLQYLSD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JS7FIAMHYK42I520OYF9J46Q" hidden="1">#REF!</definedName>
    <definedName name="BExQK8ZLSE99401FRYK4H3YH9YN5" hidden="1">'[1]osnovni'!#REF!</definedName>
    <definedName name="BExS09WBIEISHRKLG4MBNB77T1KO" hidden="1">#REF!</definedName>
    <definedName name="BExS1MASJR64T423MPKWLIRJ1XW6" hidden="1">#REF!</definedName>
    <definedName name="BExS214S18UOBV47TSJS62YNMNPX" hidden="1">#REF!</definedName>
    <definedName name="BExS3ZEWIK98CEI8SIL4GRFUT9OI" hidden="1">#REF!</definedName>
    <definedName name="BExS5R936B5TJ691IP22T4P72XFG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YN1HOCVRP013P8J1MUZWNZN9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B8MWE7MLFZUNMKTY3WIQFYXX" hidden="1">'[1]osnovni'!#REF!</definedName>
    <definedName name="BExUCDP3RI4WSR37TZ6SGG2AVIAS" hidden="1">#REF!</definedName>
    <definedName name="BExUE0AF8ECN8IFRVNFY23ZSK286" hidden="1">'[1]osnovni'!#REF!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VKN1YKF11GPN7638N5L2V80W" hidden="1">#REF!</definedName>
    <definedName name="BExVWKR4IZEVTO6S0GKPRXW9UXZ1" hidden="1">#REF!</definedName>
    <definedName name="BExVYOA4BUH051XMM8HZH1DJ6771" hidden="1">#REF!</definedName>
    <definedName name="BExVZW18IU7KLNU5B1NN80E2HXYZ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79XH8ZT5ASONCTTHEQMWUKU" hidden="1">#REF!</definedName>
    <definedName name="BExW4EX6C6HI7WB02DZX7DHY8NRZ" hidden="1">#REF!</definedName>
    <definedName name="BExW5A8L9SLAWGZL2ON5BWRLYRG4" hidden="1">'[1]osnovni'!#REF!</definedName>
    <definedName name="BExW7UP5U4S8ZIURCP4G84KL2FJ7" hidden="1">#REF!</definedName>
    <definedName name="BExXLEW5LTTGPW8GWXWAE2U4RL7K" hidden="1">#REF!</definedName>
    <definedName name="BExXNTNM3ASTN6XYNBZ208AQ11OB" hidden="1">#REF!</definedName>
    <definedName name="BExXPLCDK0XHMO921XJ9YIUINNIV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'[1]osnovni'!#REF!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K2WDUM373N6KQV2FNQXOG4L" hidden="1">#REF!</definedName>
    <definedName name="BExXVTO0RWI4RJ2HNIWS8C2SMZG3" hidden="1">#REF!</definedName>
    <definedName name="BExXYA2RZ4R0E4V4Y6W01HETRD8P" hidden="1">#REF!</definedName>
    <definedName name="BExY0H1RTMAEDVK6PNUZFM90JTJR" hidden="1">'[1]osnovni'!#REF!</definedName>
    <definedName name="BExY2SYQEG718OKFZQUC6A8TRESH" hidden="1">#REF!</definedName>
    <definedName name="BExZJHZYCJTI6S4NY30T2ZPWLBB6" hidden="1">#REF!</definedName>
    <definedName name="BExZMA8Z0VSK9KJZXJ4IEALZR9PJ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'[1]osnovni'!#REF!</definedName>
    <definedName name="BExZRCM9ELUYLA5JGLZ080GY1XAD" hidden="1">#REF!</definedName>
    <definedName name="BExZS5U5PM2QWPL31GL0GE4IPMLO" hidden="1">'[1]osnovni'!#REF!</definedName>
    <definedName name="BExZS9VXCF1KQVEY2R0QLTURRQBJ" hidden="1">#REF!</definedName>
    <definedName name="BExZT7QY5QPHDGW2FUD3L2GTA0WP" hidden="1">#REF!</definedName>
    <definedName name="BExZWEOPXBK0E00D18MZZS85A5SX" hidden="1">#REF!</definedName>
    <definedName name="BExZWWTE45CYJ2ZO3V3GEILKD4KS" hidden="1">#REF!</definedName>
    <definedName name="ć">'[4]NEFTRANS'!#REF!</definedName>
    <definedName name="d">'[3]NOVMIR3'!$E$3:$E$43</definedName>
    <definedName name="F">'[4]NEFTRANS'!#REF!</definedName>
    <definedName name="I">'[2]NEFTRANS'!#REF!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K">'[2]NEFTRANS'!#REF!</definedName>
    <definedName name="kk" localSheetId="3" hidden="1">{#N/A,#N/A,FALSE,"CIJENE"}</definedName>
    <definedName name="kk" localSheetId="1" hidden="1">{#N/A,#N/A,FALSE,"CIJENE"}</definedName>
    <definedName name="kk" localSheetId="2" hidden="1">{#N/A,#N/A,FALSE,"CIJENE"}</definedName>
    <definedName name="kk" hidden="1">{#N/A,#N/A,FALSE,"CIJENE"}</definedName>
    <definedName name="M">'[2]NEFTRANS'!#REF!</definedName>
    <definedName name="N">'[2]NEFTRANS'!#REF!</definedName>
    <definedName name="novo">'[4]NEFTRANS'!#REF!</definedName>
    <definedName name="P">'[2]NEFTRANS'!#REF!</definedName>
    <definedName name="PRINT_AREA_MI">#REF!</definedName>
    <definedName name="_xlnm.Print_Titles" localSheetId="1">'Račun prihoda i rashoda- prihod'!$7:$7</definedName>
    <definedName name="_xlnm.Print_Titles" localSheetId="2">'Račun prihoda i rashoda- rashod'!$7:$7</definedName>
    <definedName name="SAPBEXhrIndnt" hidden="1">1</definedName>
    <definedName name="SAPBEXrevision" hidden="1">48</definedName>
    <definedName name="SAPBEXsysID" hidden="1">"DBW"</definedName>
    <definedName name="SAPBEXwbID" hidden="1">"ADX4W6JVVPZMV5D5S2SK04C48"</definedName>
    <definedName name="U">'[2]NEFTRANS'!#REF!</definedName>
    <definedName name="wrn.CIJENE." localSheetId="3" hidden="1">{#N/A,#N/A,FALSE,"CIJENE"}</definedName>
    <definedName name="wrn.CIJENE." localSheetId="1" hidden="1">{#N/A,#N/A,FALSE,"CIJENE"}</definedName>
    <definedName name="wrn.CIJENE." localSheetId="2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<sst xmlns="http://schemas.openxmlformats.org/spreadsheetml/2006/main" count="396" uniqueCount="245">
  <si>
    <t>Komunalni doprinosi i naknade</t>
  </si>
  <si>
    <t>PRIHODI POSLOVANJA</t>
  </si>
  <si>
    <t>PRIHODI OD PRODAJE NEFINANCIJSKE IMOVINE</t>
  </si>
  <si>
    <t>RASHODI ZA NABAVU NEFINANCIJSKE IMOVINE</t>
  </si>
  <si>
    <t>Naziv prihoda</t>
  </si>
  <si>
    <t>Nove promjene 16.11.2012.</t>
  </si>
  <si>
    <t>6</t>
  </si>
  <si>
    <t/>
  </si>
  <si>
    <t>Prihodi od poreza</t>
  </si>
  <si>
    <t>Porez i prirez na dohodak</t>
  </si>
  <si>
    <t>Promjena 16.11.2012. izvor 5 pomoći  -23.320</t>
  </si>
  <si>
    <t>Porezi na imovinu</t>
  </si>
  <si>
    <t>Porezi na robu i usluge</t>
  </si>
  <si>
    <t>Pomoći iz inozemstva (darovnice) i od subjekata unutar općeg proračuna</t>
  </si>
  <si>
    <t>Pomoći iz proračuna</t>
  </si>
  <si>
    <t>ispravak 22.10.2012.</t>
  </si>
  <si>
    <t xml:space="preserve">Pomoći od ostalih subjekata unutar općeg proračuna </t>
  </si>
  <si>
    <t>Prihodi od imovine</t>
  </si>
  <si>
    <t>Prihodi od financijske imovine</t>
  </si>
  <si>
    <t>Prihodi od nefinancijske imovine</t>
  </si>
  <si>
    <t xml:space="preserve">Prihodi od upravnih i administrativnih pristojbi, pristojbi po posebnim propisima i naknada     </t>
  </si>
  <si>
    <t>Upravne i administrativne pristojbe</t>
  </si>
  <si>
    <t>Prihodi po posebnim propisima</t>
  </si>
  <si>
    <t>Kazne, upravne mjere i ostali prihodi</t>
  </si>
  <si>
    <t>Ostali prihodi</t>
  </si>
  <si>
    <t>7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</si>
  <si>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</si>
  <si>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</si>
  <si>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</si>
  <si>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</si>
  <si>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Prihodi od prodaje nematerijalne proizvedene imovine</t>
  </si>
  <si>
    <t>Rashodi poslovanja</t>
  </si>
  <si>
    <t>Rashodi za zaposlene</t>
  </si>
  <si>
    <t>311</t>
  </si>
  <si>
    <t>Plaće (Bruto)</t>
  </si>
  <si>
    <t>Ostali rashodi za zaposlene</t>
  </si>
  <si>
    <t>Doprinosi na plaće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</si>
  <si>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</si>
  <si>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</si>
  <si>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</si>
  <si>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</si>
  <si>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</si>
  <si>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</si>
  <si>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</si>
  <si>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</si>
  <si>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</si>
  <si>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Financijski rashodi</t>
  </si>
  <si>
    <t>343</t>
  </si>
  <si>
    <t>Ostali financijski rashodi</t>
  </si>
  <si>
    <t>Subvencije</t>
  </si>
  <si>
    <t>352</t>
  </si>
  <si>
    <t>Subvencije trgovačkim društvima, poljoprivrednicima i obrtnicima izvan javnog sektora</t>
  </si>
  <si>
    <t>Pomoći dane u inozemstvo i unutar općeg proračuna</t>
  </si>
  <si>
    <t>363</t>
  </si>
  <si>
    <t>Pomoći unutar općeg proračuna</t>
  </si>
  <si>
    <t>Naknade građanima i kućanstvima na temelju osiguranja i druge naknade</t>
  </si>
  <si>
    <t>372</t>
  </si>
  <si>
    <t>Ostale naknade građanima i kućanstvima iz proračuna</t>
  </si>
  <si>
    <t>Ostali rashodi</t>
  </si>
  <si>
    <t>381</t>
  </si>
  <si>
    <t>Tekuće donacije</t>
  </si>
  <si>
    <t>383</t>
  </si>
  <si>
    <t>Kazne, penali i naknade štete</t>
  </si>
  <si>
    <t>385</t>
  </si>
  <si>
    <t>Izvanredni rashodi</t>
  </si>
  <si>
    <t>386</t>
  </si>
  <si>
    <t>Kapitalne pomoći</t>
  </si>
  <si>
    <t>Rashodi za nabavu nefinancijske imovine</t>
  </si>
  <si>
    <t>Rashodi za nabavu neproizvedene dugotrajne imovine</t>
  </si>
  <si>
    <t>411</t>
  </si>
  <si>
    <t>Materijalna imovina - prirodna bogatstva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</si>
  <si>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</si>
  <si>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</si>
  <si>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</si>
  <si>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</si>
  <si>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</si>
  <si>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</si>
  <si>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</si>
  <si>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Rashodi za dodatna ulaganja na nefinancijskoj imovini</t>
  </si>
  <si>
    <t>451</t>
  </si>
  <si>
    <t>Dodatna ulaganja na građevinskim objektima</t>
  </si>
  <si>
    <t>Glava (O2)</t>
  </si>
  <si>
    <t>HRK</t>
  </si>
  <si>
    <t>312</t>
  </si>
  <si>
    <t>313</t>
  </si>
  <si>
    <t>PROVEDBA IZBORA</t>
  </si>
  <si>
    <t>JAVNA UPRAVA I ADMINISTRACIJA</t>
  </si>
  <si>
    <t>A100010</t>
  </si>
  <si>
    <t xml:space="preserve">REDOVNA DJELATNOST  </t>
  </si>
  <si>
    <t>Kazne,penali i naknade štete</t>
  </si>
  <si>
    <t>K100001</t>
  </si>
  <si>
    <t>INFORMATIZACIJA I OPREMANJE UREDA</t>
  </si>
  <si>
    <t>A100011</t>
  </si>
  <si>
    <t>PREDSTAVNIČKA I IZVRŠNA TIJELA</t>
  </si>
  <si>
    <t>Izvanredni rashodi-proračunska pričuva</t>
  </si>
  <si>
    <t>A100012</t>
  </si>
  <si>
    <t>DAN OPĆINE</t>
  </si>
  <si>
    <t>A100013</t>
  </si>
  <si>
    <t>RAD POLITIČKIH STRANAKA</t>
  </si>
  <si>
    <t>A100014</t>
  </si>
  <si>
    <t>K100002</t>
  </si>
  <si>
    <t>DODATNA ULAGANJA U OPĆINSKU ZGRADU</t>
  </si>
  <si>
    <t>Dodatana ulaganja na građevinskim objektima</t>
  </si>
  <si>
    <t>ODRŽAVANJE KOMUNALNE INFRASTRUKTURE</t>
  </si>
  <si>
    <t>A100020</t>
  </si>
  <si>
    <t>ODRŽAVANJE ČISTOĆE JAVNIH POVRŠINA I GROBLJA</t>
  </si>
  <si>
    <t>A100021</t>
  </si>
  <si>
    <t>JAVNA RASVJETA</t>
  </si>
  <si>
    <t>A100022</t>
  </si>
  <si>
    <t>ODRŽAVANJE CESTA</t>
  </si>
  <si>
    <t>KAPITALNA ULAGANJA U KOMUNALNU INFRASTRUKTURU</t>
  </si>
  <si>
    <t>A100030</t>
  </si>
  <si>
    <t>KOMUNALNE VODNE GRAĐEVINE</t>
  </si>
  <si>
    <t>A100031</t>
  </si>
  <si>
    <t>IZGRADNJA JAVNE RASVJETE</t>
  </si>
  <si>
    <t>A100032</t>
  </si>
  <si>
    <t>IZGRADNJA I DODATNA ULAGANJA U PROMETNICE-MOST BORIČEVCI</t>
  </si>
  <si>
    <t>A100033</t>
  </si>
  <si>
    <t>IZGRADNJA I DODATNA ULAGANJA NA OSTALIM OBJEKTIMA</t>
  </si>
  <si>
    <t>POTICANJE RAZVOJA GOSPODARSTVA I POLJOPRIVREDE</t>
  </si>
  <si>
    <t>A100040</t>
  </si>
  <si>
    <t>POTICAJI U POLJOPRIVREDI</t>
  </si>
  <si>
    <t>Subvencije poljoprivrednicima</t>
  </si>
  <si>
    <t>A100042</t>
  </si>
  <si>
    <t>DONACIJE POLJOPRIVREDNIM UDRUGAMA</t>
  </si>
  <si>
    <t>SOCIJALNA SKRB,JAVNO ZDRAVSTVO I KULTURA</t>
  </si>
  <si>
    <t>DERATIZACIJA</t>
  </si>
  <si>
    <t>A100051</t>
  </si>
  <si>
    <t xml:space="preserve">POMOĆI OBITELJIMA I KUĆANSTVIMA </t>
  </si>
  <si>
    <t>A100052</t>
  </si>
  <si>
    <t>SUFINANCIRANJE SMJEŠTAJA DJECE U DJEČJE VRTIĆE</t>
  </si>
  <si>
    <t>A100053</t>
  </si>
  <si>
    <t>DONACIJE HUMANITARNIM I NEPROFITNIM UDRUGAMA</t>
  </si>
  <si>
    <t>A100054</t>
  </si>
  <si>
    <t>DONACIJE VJERSKIM ZAJEDNICAMA</t>
  </si>
  <si>
    <t>A100055</t>
  </si>
  <si>
    <t>CRVENI KRIŽ</t>
  </si>
  <si>
    <t>A100056</t>
  </si>
  <si>
    <t>DONACIJE ZA MANIFESTACIJE,POKROVITELJSTVA I SL.</t>
  </si>
  <si>
    <t>A100057</t>
  </si>
  <si>
    <t>POMOĆ U KUĆI</t>
  </si>
  <si>
    <t>A100058</t>
  </si>
  <si>
    <t>JAVNE POTREBE U KULTURI</t>
  </si>
  <si>
    <t>ŠKOLSTVO I PREDŠKOLSKI ODGOJ</t>
  </si>
  <si>
    <t>A100060</t>
  </si>
  <si>
    <t>SUFINANCIRANJE PRIJEVOZA UČENIKA SREDNJIH ŠKOLA</t>
  </si>
  <si>
    <t>A100061</t>
  </si>
  <si>
    <t>TEKUĆE POMOĆI OŠ D.LERMANA</t>
  </si>
  <si>
    <t>A100062</t>
  </si>
  <si>
    <t>SUFINANCIRANJE RADA S ŠKOLSKOM DJECOM</t>
  </si>
  <si>
    <t>ZAŠTITA I SPAŠAVANJE</t>
  </si>
  <si>
    <t>A100070</t>
  </si>
  <si>
    <t>REDOVNA DJELATNOST VATROGASTVA-ZAKONSKA OBVEZA</t>
  </si>
  <si>
    <t>A100071</t>
  </si>
  <si>
    <t>POMOĆI VATROGASNIM DRUŠTVIMA IZNAD ZAK.MINIM.</t>
  </si>
  <si>
    <t>A100072</t>
  </si>
  <si>
    <t>CIVILNA ZAŠTITA</t>
  </si>
  <si>
    <t>ŠPORT I REKREACIJA</t>
  </si>
  <si>
    <t>A100080</t>
  </si>
  <si>
    <t>TEKUĆE POMOĆI ŠPORTSKIM UDRUGAMA</t>
  </si>
  <si>
    <t>A100081</t>
  </si>
  <si>
    <t>IZGRADNJA I ULAGANJA U ŠPORTSKA I DJEČJA IGRALIŠTA</t>
  </si>
  <si>
    <t>MJESNA SAMOUPRAVA</t>
  </si>
  <si>
    <t>A100090</t>
  </si>
  <si>
    <t>MATERIJALNI TROŠKOVI</t>
  </si>
  <si>
    <t>BRESTOVAČKI SUSRETI</t>
  </si>
  <si>
    <t>A100092</t>
  </si>
  <si>
    <t>OPREMANJE I DODATNA ULAGANJA NA DOMOVIMA</t>
  </si>
  <si>
    <t>PROSTORNO PLANSKA I PROJEKTNA DOKUMENTACIJA</t>
  </si>
  <si>
    <t>A100100</t>
  </si>
  <si>
    <t>GEODETSKO KATASTARSKE USLUGE</t>
  </si>
  <si>
    <t>A100102</t>
  </si>
  <si>
    <t>LEGALIZACIJA ZGRADA</t>
  </si>
  <si>
    <t>OTKUP,PRODAJA I ZAKUP ZEMLJIŠTA</t>
  </si>
  <si>
    <t>A100110</t>
  </si>
  <si>
    <t>POLJOPRIVREDNO ZEMLJIŠTE U VLASNIŠTVU RH</t>
  </si>
  <si>
    <t>A100111</t>
  </si>
  <si>
    <t>OTKUP ZEMLJIŠTA I OSTALIH PRAVA</t>
  </si>
  <si>
    <t>KOMUNALNE DJELATNOSTI VLASTITOG POGONA</t>
  </si>
  <si>
    <t>A100120</t>
  </si>
  <si>
    <t>TROŠKOVI ZAPOSLENIH I MATERIJALNI TROŠKOVI</t>
  </si>
  <si>
    <t>A100121</t>
  </si>
  <si>
    <t>OPREMANJE POGONA</t>
  </si>
  <si>
    <t>JAVNI RADOVI</t>
  </si>
  <si>
    <t>A100130</t>
  </si>
  <si>
    <t>Tekuće donacije VC Brestovac</t>
  </si>
  <si>
    <t>Tekuće donacije JVP Požeško-slavonska</t>
  </si>
  <si>
    <t>A100112</t>
  </si>
  <si>
    <t>OBNOVA KATASTRA I ZEMLJIŠNIH KNJIGA U K.O.JAGUPLIJE</t>
  </si>
  <si>
    <t>Broj konta</t>
  </si>
  <si>
    <t>Izvor</t>
  </si>
  <si>
    <t>Opis</t>
  </si>
  <si>
    <t xml:space="preserve">                                           UKUPNO RASHODI/IZDACI</t>
  </si>
  <si>
    <t xml:space="preserve">                                           RAZDJEL 001</t>
  </si>
  <si>
    <t xml:space="preserve">                                           GLAVA 00101</t>
  </si>
  <si>
    <t>Nematerijalna imovina</t>
  </si>
  <si>
    <t>Ukupno rashodi 3+4</t>
  </si>
  <si>
    <t>Ukupno prihodi 6+7</t>
  </si>
  <si>
    <t>Izvori prihoda:</t>
  </si>
  <si>
    <t>1 Opći prihodi i primici</t>
  </si>
  <si>
    <t xml:space="preserve">   imovine i naknada s naslova osiguranja</t>
  </si>
  <si>
    <t>Redni broj</t>
  </si>
  <si>
    <t>Program 0105</t>
  </si>
  <si>
    <t xml:space="preserve">Program 0104 </t>
  </si>
  <si>
    <t xml:space="preserve">Program 0103 </t>
  </si>
  <si>
    <t xml:space="preserve">Program 0102                     </t>
  </si>
  <si>
    <t xml:space="preserve">Program 0101                        </t>
  </si>
  <si>
    <t xml:space="preserve"> A100050</t>
  </si>
  <si>
    <t>Program 0106</t>
  </si>
  <si>
    <t>Program 0107</t>
  </si>
  <si>
    <t>Program 0108</t>
  </si>
  <si>
    <t>Program 0109</t>
  </si>
  <si>
    <t>Program 0110</t>
  </si>
  <si>
    <t>Program 0111</t>
  </si>
  <si>
    <t>Program 0112</t>
  </si>
  <si>
    <t>Program 0113</t>
  </si>
  <si>
    <t>2 Vlastiti prihodi</t>
  </si>
  <si>
    <t>3 Prihodi za posebne namjene</t>
  </si>
  <si>
    <t>4 Pomoći</t>
  </si>
  <si>
    <t>5 Donacije</t>
  </si>
  <si>
    <t xml:space="preserve">6 Prihodi od prodaje ili zamjene nefinancijske </t>
  </si>
  <si>
    <t>7 Namjenski primici</t>
  </si>
  <si>
    <t>1 3 4</t>
  </si>
  <si>
    <t>1 3</t>
  </si>
  <si>
    <t>REPUBLIKA HRVATSKA</t>
  </si>
  <si>
    <t>OPĆINA BRESTOVAC</t>
  </si>
  <si>
    <t>POŽEŠKO SLAVONSKA ŽUPANIJA</t>
  </si>
  <si>
    <t>Izvršenje 2012</t>
  </si>
  <si>
    <t>Plan 2013.</t>
  </si>
  <si>
    <t>Tekući plan 2013</t>
  </si>
  <si>
    <t>Izvršenje 2013</t>
  </si>
  <si>
    <t>Indeks 7/6</t>
  </si>
  <si>
    <t>A.Račun prihoda i rashoda-PRIHODI</t>
  </si>
  <si>
    <t>A.Račun prihoda i rashoda-RASHODI</t>
  </si>
  <si>
    <t>Nematerijalna proizv. imovina</t>
  </si>
  <si>
    <t>GODIŠNJI IZVJEŠTAJ O IZVRŠENJU PRORAČUNA ZA 2013.GODINU-OPĆI DIO</t>
  </si>
  <si>
    <t>GODIŠNJI IZVJEŠTAJ O IZVRŠENJU PRORAČUNA ZA 2013.GODINU-POSEBNI DIO</t>
  </si>
  <si>
    <t>Plan 2013</t>
  </si>
  <si>
    <t>Tekući plan</t>
  </si>
  <si>
    <t>A100101</t>
  </si>
  <si>
    <t>Projektna dokumentacija dječji vrtić</t>
  </si>
  <si>
    <t>Nematerijalna  proizv.imovina</t>
  </si>
  <si>
    <t>PROSTORNO PLANSKI DOKUMENTI I PROJKETI</t>
  </si>
  <si>
    <t>Ekonom. Klasifikac.</t>
  </si>
  <si>
    <t>Rashodi poslovanja i rashodi za nabavu nefinancijske imovine u Proračunu u ukupnoj svoti od 5.796.908,00  kuna raspoređuju se po korisnicima i programima u Posebnom dijelu Proračuna kako slijedi: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</si>
</sst>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_-* #,##0.00\ &quot;DM&quot;_-;\-* #,##0.00\ &quot;DM&quot;_-;_-* &quot;-&quot;??\ &quot;DM&quot;_-;_-@_-"/>
    <numFmt numFmtId="166" formatCode="_-* #,##0\ &quot;DM&quot;_-;\-* #,##0\ &quot;DM&quot;_-;_-* &quot;-&quot;\ &quot;DM&quot;_-;_-@_-"/>
    <numFmt numFmtId="167" formatCode="_-* #,##0.00\ _D_M_-;\-* #,##0.00\ _D_M_-;_-* &quot;-&quot;??\ _D_M_-;_-@_-"/>
    <numFmt numFmtId="168" formatCode="_-* #,##0\ _D_M_-;\-* #,##0\ _D_M_-;_-* &quot;-&quot;\ _D_M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0;\-\ #,##0.00"/>
    <numFmt numFmtId="178" formatCode="#,##0.00000"/>
    <numFmt numFmtId="179" formatCode="#,##0.0000"/>
    <numFmt numFmtId="180" formatCode="_-* #,##0.0\ _k_n_-;\-* #,##0.0\ _k_n_-;_-* &quot;-&quot;??\ _k_n_-;_-@_-"/>
    <numFmt numFmtId="181" formatCode="_-* #,##0\ _k_n_-;\-* #,##0\ _k_n_-;_-* &quot;-&quot;??\ _k_n_-;_-@_-"/>
    <numFmt numFmtId="182" formatCode="0.0"/>
    <numFmt numFmtId="183" formatCode="_-* #,##0.0\ _D_M_-;\-* #,##0.0\ _D_M_-;_-* &quot;-&quot;??\ _D_M_-;_-@_-"/>
    <numFmt numFmtId="184" formatCode="_-* #,##0\ _D_M_-;\-* #,##0\ _D_M_-;_-* &quot;-&quot;??\ _D_M_-;_-@_-"/>
    <numFmt numFmtId="185" formatCode="&quot;Da&quot;;&quot;Da&quot;;&quot;Ne&quot;"/>
    <numFmt numFmtId="186" formatCode="&quot;Istina&quot;;&quot;Istina&quot;;&quot;Laž&quot;"/>
    <numFmt numFmtId="187" formatCode="&quot;Uključeno&quot;;&quot;Uključeno&quot;;&quot;Isključeno&quot;"/>
    <numFmt numFmtId="188" formatCode="0.0000"/>
    <numFmt numFmtId="189" formatCode="0.000"/>
  </numFmts>
  <fonts count="58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MS Sans Serif"/>
      <family val="0"/>
    </font>
    <font>
      <b/>
      <sz val="10"/>
      <name val="Arial"/>
      <family val="0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sz val="14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sz val="11"/>
      <color indexed="10"/>
      <name val="Arial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0" applyNumberFormat="0" applyBorder="0" applyAlignment="0" applyProtection="0"/>
    <xf numFmtId="0" fontId="9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1" fillId="19" borderId="0" applyNumberFormat="0" applyBorder="0" applyAlignment="0" applyProtection="0"/>
    <xf numFmtId="0" fontId="12" fillId="32" borderId="1" applyNumberFormat="0" applyAlignment="0" applyProtection="0"/>
    <xf numFmtId="0" fontId="13" fillId="20" borderId="2" applyNumberFormat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0" borderId="1" applyNumberFormat="0" applyAlignment="0" applyProtection="0"/>
    <xf numFmtId="0" fontId="37" fillId="10" borderId="6">
      <alignment horizontal="center" vertical="top" wrapText="1"/>
      <protection/>
    </xf>
    <xf numFmtId="0" fontId="22" fillId="0" borderId="7" applyNumberFormat="0" applyFill="0" applyAlignment="0" applyProtection="0"/>
    <xf numFmtId="0" fontId="23" fillId="30" borderId="0" applyNumberFormat="0" applyBorder="0" applyAlignment="0" applyProtection="0"/>
    <xf numFmtId="0" fontId="0" fillId="29" borderId="8" applyNumberFormat="0" applyFont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9" applyNumberFormat="0" applyAlignment="0" applyProtection="0"/>
    <xf numFmtId="9" fontId="4" fillId="0" borderId="0" applyFont="0" applyFill="0" applyBorder="0" applyAlignment="0" applyProtection="0"/>
    <xf numFmtId="4" fontId="26" fillId="37" borderId="10" applyNumberFormat="0" applyProtection="0">
      <alignment vertical="center"/>
    </xf>
    <xf numFmtId="4" fontId="26" fillId="4" borderId="10" applyNumberFormat="0" applyProtection="0">
      <alignment vertical="center"/>
    </xf>
    <xf numFmtId="4" fontId="26" fillId="4" borderId="10" applyNumberFormat="0" applyProtection="0">
      <alignment vertical="center"/>
    </xf>
    <xf numFmtId="4" fontId="27" fillId="37" borderId="10" applyNumberFormat="0" applyProtection="0">
      <alignment vertical="center"/>
    </xf>
    <xf numFmtId="4" fontId="26" fillId="37" borderId="10" applyNumberFormat="0" applyProtection="0">
      <alignment horizontal="left" vertical="center" indent="1"/>
    </xf>
    <xf numFmtId="0" fontId="26" fillId="37" borderId="10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26" fillId="2" borderId="0" applyNumberFormat="0" applyProtection="0">
      <alignment horizontal="left" vertical="center" indent="1"/>
    </xf>
    <xf numFmtId="4" fontId="26" fillId="2" borderId="0" applyNumberFormat="0" applyProtection="0">
      <alignment horizontal="left" vertical="center" indent="1"/>
    </xf>
    <xf numFmtId="4" fontId="7" fillId="7" borderId="10" applyNumberFormat="0" applyProtection="0">
      <alignment horizontal="right" vertical="center"/>
    </xf>
    <xf numFmtId="4" fontId="7" fillId="3" borderId="10" applyNumberFormat="0" applyProtection="0">
      <alignment horizontal="right" vertical="center"/>
    </xf>
    <xf numFmtId="4" fontId="7" fillId="21" borderId="10" applyNumberFormat="0" applyProtection="0">
      <alignment horizontal="right" vertical="center"/>
    </xf>
    <xf numFmtId="4" fontId="7" fillId="31" borderId="10" applyNumberFormat="0" applyProtection="0">
      <alignment horizontal="right" vertical="center"/>
    </xf>
    <xf numFmtId="4" fontId="7" fillId="38" borderId="10" applyNumberFormat="0" applyProtection="0">
      <alignment horizontal="right" vertical="center"/>
    </xf>
    <xf numFmtId="4" fontId="7" fillId="39" borderId="10" applyNumberFormat="0" applyProtection="0">
      <alignment horizontal="right" vertical="center"/>
    </xf>
    <xf numFmtId="4" fontId="7" fillId="9" borderId="10" applyNumberFormat="0" applyProtection="0">
      <alignment horizontal="right" vertical="center"/>
    </xf>
    <xf numFmtId="4" fontId="7" fillId="40" borderId="10" applyNumberFormat="0" applyProtection="0">
      <alignment horizontal="right" vertical="center"/>
    </xf>
    <xf numFmtId="4" fontId="7" fillId="41" borderId="10" applyNumberFormat="0" applyProtection="0">
      <alignment horizontal="right" vertical="center"/>
    </xf>
    <xf numFmtId="4" fontId="26" fillId="42" borderId="11" applyNumberFormat="0" applyProtection="0">
      <alignment horizontal="left" vertical="center" indent="1"/>
    </xf>
    <xf numFmtId="4" fontId="7" fillId="43" borderId="0" applyNumberFormat="0" applyProtection="0">
      <alignment horizontal="left" vertical="center" indent="1"/>
    </xf>
    <xf numFmtId="4" fontId="28" fillId="8" borderId="0" applyNumberFormat="0" applyProtection="0">
      <alignment horizontal="left" vertical="center" indent="1"/>
    </xf>
    <xf numFmtId="4" fontId="7" fillId="2" borderId="10" applyNumberFormat="0" applyProtection="0">
      <alignment horizontal="right" vertical="center"/>
    </xf>
    <xf numFmtId="4" fontId="26" fillId="2" borderId="10" applyNumberFormat="0" applyProtection="0">
      <alignment horizontal="center" vertical="top"/>
    </xf>
    <xf numFmtId="4" fontId="7" fillId="4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0" fillId="8" borderId="10" applyNumberFormat="0" applyProtection="0">
      <alignment horizontal="left" vertical="center" indent="1"/>
    </xf>
    <xf numFmtId="0" fontId="37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37" fillId="2" borderId="10" applyNumberFormat="0" applyProtection="0">
      <alignment horizontal="left" vertical="center" indent="1"/>
    </xf>
    <xf numFmtId="0" fontId="37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37" fillId="6" borderId="10" applyNumberFormat="0" applyProtection="0">
      <alignment horizontal="left" vertical="center" indent="1"/>
    </xf>
    <xf numFmtId="0" fontId="37" fillId="6" borderId="10" applyNumberFormat="0" applyProtection="0">
      <alignment horizontal="left" vertical="center" indent="1"/>
    </xf>
    <xf numFmtId="0" fontId="0" fillId="6" borderId="10" applyNumberFormat="0" applyProtection="0">
      <alignment horizontal="left" vertical="top" indent="1"/>
    </xf>
    <xf numFmtId="0" fontId="0" fillId="43" borderId="10" applyNumberFormat="0" applyProtection="0">
      <alignment horizontal="left" vertical="center" indent="1"/>
    </xf>
    <xf numFmtId="0" fontId="0" fillId="43" borderId="10" applyNumberFormat="0" applyProtection="0">
      <alignment horizontal="left" vertical="center" indent="1"/>
    </xf>
    <xf numFmtId="0" fontId="0" fillId="43" borderId="10" applyNumberFormat="0" applyProtection="0">
      <alignment horizontal="left" vertical="center" indent="1"/>
    </xf>
    <xf numFmtId="0" fontId="0" fillId="43" borderId="10" applyNumberFormat="0" applyProtection="0">
      <alignment horizontal="left" vertical="top" indent="1"/>
    </xf>
    <xf numFmtId="0" fontId="0" fillId="5" borderId="12" applyNumberFormat="0">
      <alignment/>
      <protection locked="0"/>
    </xf>
    <xf numFmtId="4" fontId="7" fillId="4" borderId="10" applyNumberFormat="0" applyProtection="0">
      <alignment vertical="center"/>
    </xf>
    <xf numFmtId="4" fontId="29" fillId="4" borderId="10" applyNumberFormat="0" applyProtection="0">
      <alignment vertical="center"/>
    </xf>
    <xf numFmtId="4" fontId="7" fillId="4" borderId="10" applyNumberFormat="0" applyProtection="0">
      <alignment horizontal="left" vertical="center" indent="1"/>
    </xf>
    <xf numFmtId="0" fontId="7" fillId="4" borderId="10" applyNumberFormat="0" applyProtection="0">
      <alignment horizontal="left" vertical="top" indent="1"/>
    </xf>
    <xf numFmtId="4" fontId="7" fillId="43" borderId="10" applyNumberFormat="0" applyProtection="0">
      <alignment horizontal="right" vertical="center"/>
    </xf>
    <xf numFmtId="4" fontId="29" fillId="43" borderId="10" applyNumberFormat="0" applyProtection="0">
      <alignment horizontal="right" vertical="center"/>
    </xf>
    <xf numFmtId="4" fontId="7" fillId="2" borderId="10" applyNumberFormat="0" applyProtection="0">
      <alignment horizontal="left" vertical="center" indent="1"/>
    </xf>
    <xf numFmtId="0" fontId="7" fillId="2" borderId="10" applyNumberFormat="0" applyProtection="0">
      <alignment horizontal="left" vertical="top" indent="1"/>
    </xf>
    <xf numFmtId="4" fontId="30" fillId="44" borderId="0" applyNumberFormat="0" applyProtection="0">
      <alignment horizontal="left" vertical="center" indent="1"/>
    </xf>
    <xf numFmtId="4" fontId="31" fillId="43" borderId="10" applyNumberFormat="0" applyProtection="0">
      <alignment horizontal="right" vertical="center"/>
    </xf>
    <xf numFmtId="0" fontId="38" fillId="45" borderId="0">
      <alignment/>
      <protection/>
    </xf>
    <xf numFmtId="49" fontId="39" fillId="45" borderId="0">
      <alignment/>
      <protection/>
    </xf>
    <xf numFmtId="49" fontId="40" fillId="45" borderId="13">
      <alignment/>
      <protection/>
    </xf>
    <xf numFmtId="49" fontId="41" fillId="45" borderId="0">
      <alignment/>
      <protection/>
    </xf>
    <xf numFmtId="0" fontId="38" fillId="5" borderId="13">
      <alignment/>
      <protection locked="0"/>
    </xf>
    <xf numFmtId="0" fontId="38" fillId="45" borderId="0">
      <alignment/>
      <protection/>
    </xf>
    <xf numFmtId="0" fontId="42" fillId="46" borderId="0">
      <alignment/>
      <protection/>
    </xf>
    <xf numFmtId="0" fontId="42" fillId="41" borderId="0">
      <alignment/>
      <protection/>
    </xf>
    <xf numFmtId="0" fontId="42" fillId="31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3" fillId="0" borderId="0" applyNumberFormat="0" applyFill="0" applyBorder="0" applyAlignment="0" applyProtection="0"/>
    <xf numFmtId="49" fontId="42" fillId="45" borderId="0">
      <alignment horizontal="right" vertical="center"/>
      <protection/>
    </xf>
    <xf numFmtId="49" fontId="42" fillId="45" borderId="0">
      <alignment/>
      <protection/>
    </xf>
  </cellStyleXfs>
  <cellXfs count="259">
    <xf numFmtId="0" fontId="0" fillId="0" borderId="0" xfId="0" applyAlignment="1">
      <alignment/>
    </xf>
    <xf numFmtId="0" fontId="43" fillId="0" borderId="0" xfId="89" applyFont="1" applyFill="1">
      <alignment/>
      <protection/>
    </xf>
    <xf numFmtId="0" fontId="44" fillId="0" borderId="0" xfId="88" applyFont="1" applyFill="1">
      <alignment/>
      <protection/>
    </xf>
    <xf numFmtId="0" fontId="45" fillId="0" borderId="0" xfId="88" applyFont="1" applyFill="1" applyAlignment="1">
      <alignment horizontal="center"/>
      <protection/>
    </xf>
    <xf numFmtId="0" fontId="5" fillId="0" borderId="0" xfId="88" applyFont="1" applyFill="1" applyAlignment="1">
      <alignment wrapText="1"/>
      <protection/>
    </xf>
    <xf numFmtId="0" fontId="46" fillId="0" borderId="0" xfId="88" applyFont="1" applyFill="1">
      <alignment/>
      <protection/>
    </xf>
    <xf numFmtId="0" fontId="0" fillId="0" borderId="0" xfId="89" applyFill="1">
      <alignment/>
      <protection/>
    </xf>
    <xf numFmtId="0" fontId="34" fillId="0" borderId="0" xfId="88" applyFont="1" applyFill="1">
      <alignment/>
      <protection/>
    </xf>
    <xf numFmtId="164" fontId="35" fillId="0" borderId="0" xfId="86" applyNumberFormat="1" applyFont="1" applyFill="1" applyBorder="1" applyAlignment="1">
      <alignment horizontal="center" vertical="top" wrapText="1"/>
      <protection/>
    </xf>
    <xf numFmtId="3" fontId="34" fillId="0" borderId="0" xfId="88" applyNumberFormat="1" applyFont="1" applyFill="1" applyAlignment="1">
      <alignment horizontal="justify" vertical="top"/>
      <protection/>
    </xf>
    <xf numFmtId="0" fontId="46" fillId="0" borderId="0" xfId="88" applyFont="1" applyFill="1" applyAlignment="1">
      <alignment horizontal="justify" vertical="top"/>
      <protection/>
    </xf>
    <xf numFmtId="3" fontId="35" fillId="0" borderId="0" xfId="88" applyNumberFormat="1" applyFont="1" applyFill="1" applyAlignment="1">
      <alignment vertical="center"/>
      <protection/>
    </xf>
    <xf numFmtId="0" fontId="0" fillId="0" borderId="0" xfId="89" applyFill="1" applyAlignment="1">
      <alignment vertical="center"/>
      <protection/>
    </xf>
    <xf numFmtId="0" fontId="34" fillId="0" borderId="0" xfId="88" applyFont="1" applyFill="1" applyAlignment="1">
      <alignment vertical="center"/>
      <protection/>
    </xf>
    <xf numFmtId="0" fontId="46" fillId="0" borderId="0" xfId="88" applyFont="1" applyFill="1" applyAlignment="1">
      <alignment vertical="center"/>
      <protection/>
    </xf>
    <xf numFmtId="0" fontId="0" fillId="0" borderId="0" xfId="89" applyFont="1" applyFill="1">
      <alignment/>
      <protection/>
    </xf>
    <xf numFmtId="0" fontId="0" fillId="0" borderId="0" xfId="89" applyFont="1" applyFill="1">
      <alignment/>
      <protection/>
    </xf>
    <xf numFmtId="3" fontId="34" fillId="0" borderId="0" xfId="88" applyNumberFormat="1" applyFont="1" applyFill="1" applyAlignment="1">
      <alignment vertical="center"/>
      <protection/>
    </xf>
    <xf numFmtId="0" fontId="46" fillId="0" borderId="0" xfId="88" applyFont="1" applyFill="1" applyAlignment="1">
      <alignment/>
      <protection/>
    </xf>
    <xf numFmtId="0" fontId="34" fillId="0" borderId="0" xfId="88" applyFont="1" applyFill="1" applyAlignment="1">
      <alignment vertical="top" wrapText="1"/>
      <protection/>
    </xf>
    <xf numFmtId="0" fontId="46" fillId="0" borderId="0" xfId="88" applyFont="1" applyFill="1" applyAlignment="1">
      <alignment vertical="top" wrapText="1"/>
      <protection/>
    </xf>
    <xf numFmtId="0" fontId="34" fillId="0" borderId="0" xfId="88" applyFont="1" applyFill="1" applyAlignment="1">
      <alignment vertical="top"/>
      <protection/>
    </xf>
    <xf numFmtId="0" fontId="46" fillId="0" borderId="0" xfId="88" applyFont="1" applyFill="1" applyAlignment="1">
      <alignment vertical="top"/>
      <protection/>
    </xf>
    <xf numFmtId="0" fontId="0" fillId="0" borderId="0" xfId="89" applyFill="1" applyAlignment="1">
      <alignment vertical="top" wrapText="1"/>
      <protection/>
    </xf>
    <xf numFmtId="0" fontId="6" fillId="0" borderId="0" xfId="88" applyFont="1" applyFill="1">
      <alignment/>
      <protection/>
    </xf>
    <xf numFmtId="0" fontId="47" fillId="0" borderId="0" xfId="88" applyFont="1" applyFill="1">
      <alignment/>
      <protection/>
    </xf>
    <xf numFmtId="0" fontId="34" fillId="0" borderId="0" xfId="88" applyFont="1" applyFill="1" applyAlignment="1">
      <alignment horizontal="justify" vertical="center"/>
      <protection/>
    </xf>
    <xf numFmtId="0" fontId="46" fillId="0" borderId="0" xfId="88" applyFont="1" applyFill="1" applyAlignment="1">
      <alignment horizontal="justify" vertical="center"/>
      <protection/>
    </xf>
    <xf numFmtId="0" fontId="34" fillId="0" borderId="0" xfId="88" applyFont="1" applyFill="1" applyAlignment="1">
      <alignment/>
      <protection/>
    </xf>
    <xf numFmtId="0" fontId="6" fillId="0" borderId="0" xfId="88" applyFont="1" applyFill="1" applyAlignment="1">
      <alignment vertical="top"/>
      <protection/>
    </xf>
    <xf numFmtId="0" fontId="47" fillId="0" borderId="0" xfId="88" applyFont="1" applyFill="1" applyAlignment="1">
      <alignment vertical="top"/>
      <protection/>
    </xf>
    <xf numFmtId="3" fontId="48" fillId="0" borderId="0" xfId="88" applyNumberFormat="1" applyFont="1" applyFill="1">
      <alignment/>
      <protection/>
    </xf>
    <xf numFmtId="0" fontId="48" fillId="0" borderId="0" xfId="88" applyFont="1" applyFill="1">
      <alignment/>
      <protection/>
    </xf>
    <xf numFmtId="3" fontId="46" fillId="0" borderId="0" xfId="88" applyNumberFormat="1" applyFont="1" applyFill="1">
      <alignment/>
      <protection/>
    </xf>
    <xf numFmtId="0" fontId="45" fillId="0" borderId="0" xfId="90" applyFont="1" applyFill="1" applyBorder="1">
      <alignment/>
      <protection/>
    </xf>
    <xf numFmtId="3" fontId="49" fillId="0" borderId="0" xfId="138" applyNumberFormat="1" applyFont="1" applyFill="1" applyBorder="1">
      <alignment horizontal="right" vertical="center"/>
    </xf>
    <xf numFmtId="0" fontId="45" fillId="0" borderId="0" xfId="131" applyFont="1" applyFill="1" applyBorder="1" applyAlignment="1">
      <alignment horizontal="left" vertical="top" wrapText="1"/>
    </xf>
    <xf numFmtId="0" fontId="45" fillId="0" borderId="12" xfId="90" applyFont="1" applyFill="1" applyBorder="1" applyAlignment="1">
      <alignment horizontal="center"/>
      <protection/>
    </xf>
    <xf numFmtId="0" fontId="45" fillId="0" borderId="12" xfId="90" applyFont="1" applyFill="1" applyBorder="1" applyAlignment="1">
      <alignment horizontal="center"/>
      <protection/>
    </xf>
    <xf numFmtId="0" fontId="45" fillId="0" borderId="12" xfId="127" applyFont="1" applyFill="1" applyBorder="1" applyAlignment="1">
      <alignment horizontal="left" wrapText="1"/>
    </xf>
    <xf numFmtId="3" fontId="49" fillId="0" borderId="12" xfId="138" applyNumberFormat="1" applyFont="1" applyFill="1" applyBorder="1" applyAlignment="1">
      <alignment horizontal="right"/>
    </xf>
    <xf numFmtId="0" fontId="45" fillId="0" borderId="12" xfId="127" applyFont="1" applyFill="1" applyBorder="1" applyAlignment="1" quotePrefix="1">
      <alignment horizontal="center" vertical="center"/>
    </xf>
    <xf numFmtId="0" fontId="45" fillId="0" borderId="12" xfId="127" applyFont="1" applyFill="1" applyBorder="1" applyAlignment="1">
      <alignment vertical="center" wrapText="1"/>
    </xf>
    <xf numFmtId="3" fontId="49" fillId="0" borderId="12" xfId="138" applyNumberFormat="1" applyFont="1" applyFill="1" applyBorder="1">
      <alignment horizontal="right" vertical="center"/>
    </xf>
    <xf numFmtId="0" fontId="45" fillId="0" borderId="12" xfId="127" applyFont="1" applyFill="1" applyBorder="1" applyAlignment="1">
      <alignment horizontal="left"/>
    </xf>
    <xf numFmtId="0" fontId="45" fillId="0" borderId="12" xfId="90" applyFont="1" applyFill="1" applyBorder="1" applyAlignment="1">
      <alignment horizontal="center" vertical="top"/>
      <protection/>
    </xf>
    <xf numFmtId="0" fontId="45" fillId="0" borderId="12" xfId="127" applyFont="1" applyFill="1" applyBorder="1" applyAlignment="1">
      <alignment horizontal="left" vertical="top" wrapText="1"/>
    </xf>
    <xf numFmtId="3" fontId="49" fillId="0" borderId="12" xfId="138" applyNumberFormat="1" applyFont="1" applyFill="1" applyBorder="1" applyAlignment="1">
      <alignment horizontal="right" vertical="top"/>
    </xf>
    <xf numFmtId="0" fontId="45" fillId="0" borderId="12" xfId="90" applyFont="1" applyFill="1" applyBorder="1" applyAlignment="1">
      <alignment horizontal="center" vertical="center"/>
      <protection/>
    </xf>
    <xf numFmtId="0" fontId="45" fillId="0" borderId="12" xfId="90" applyFont="1" applyFill="1" applyBorder="1" applyAlignment="1">
      <alignment vertical="top" wrapText="1"/>
      <protection/>
    </xf>
    <xf numFmtId="0" fontId="45" fillId="0" borderId="12" xfId="88" applyFont="1" applyFill="1" applyBorder="1" applyAlignment="1">
      <alignment horizontal="center"/>
      <protection/>
    </xf>
    <xf numFmtId="0" fontId="5" fillId="0" borderId="12" xfId="88" applyFont="1" applyFill="1" applyBorder="1" applyAlignment="1">
      <alignment wrapText="1"/>
      <protection/>
    </xf>
    <xf numFmtId="3" fontId="5" fillId="0" borderId="12" xfId="88" applyNumberFormat="1" applyFont="1" applyFill="1" applyBorder="1">
      <alignment/>
      <protection/>
    </xf>
    <xf numFmtId="3" fontId="5" fillId="0" borderId="12" xfId="88" applyNumberFormat="1" applyFont="1" applyFill="1" applyBorder="1" applyAlignment="1">
      <alignment/>
      <protection/>
    </xf>
    <xf numFmtId="0" fontId="45" fillId="0" borderId="12" xfId="88" applyFont="1" applyFill="1" applyBorder="1" applyAlignment="1">
      <alignment horizontal="center" vertical="top"/>
      <protection/>
    </xf>
    <xf numFmtId="0" fontId="5" fillId="0" borderId="12" xfId="88" applyFont="1" applyFill="1" applyBorder="1" applyAlignment="1">
      <alignment vertical="top" wrapText="1"/>
      <protection/>
    </xf>
    <xf numFmtId="3" fontId="5" fillId="0" borderId="12" xfId="88" applyNumberFormat="1" applyFont="1" applyFill="1" applyBorder="1" applyAlignment="1">
      <alignment vertical="top"/>
      <protection/>
    </xf>
    <xf numFmtId="3" fontId="5" fillId="0" borderId="12" xfId="88" applyNumberFormat="1" applyFont="1" applyFill="1" applyBorder="1" applyAlignment="1">
      <alignment vertical="top"/>
      <protection/>
    </xf>
    <xf numFmtId="0" fontId="5" fillId="0" borderId="12" xfId="88" applyFont="1" applyFill="1" applyBorder="1" applyAlignment="1">
      <alignment horizontal="justify" vertical="top" wrapText="1"/>
      <protection/>
    </xf>
    <xf numFmtId="0" fontId="34" fillId="0" borderId="12" xfId="88" applyFont="1" applyFill="1" applyBorder="1" applyAlignment="1">
      <alignment wrapText="1"/>
      <protection/>
    </xf>
    <xf numFmtId="3" fontId="5" fillId="0" borderId="12" xfId="88" applyNumberFormat="1" applyFont="1" applyFill="1" applyBorder="1">
      <alignment/>
      <protection/>
    </xf>
    <xf numFmtId="0" fontId="5" fillId="0" borderId="12" xfId="88" applyFont="1" applyFill="1" applyBorder="1" applyAlignment="1">
      <alignment/>
      <protection/>
    </xf>
    <xf numFmtId="0" fontId="45" fillId="0" borderId="15" xfId="88" applyFont="1" applyFill="1" applyBorder="1" applyAlignment="1">
      <alignment horizontal="center"/>
      <protection/>
    </xf>
    <xf numFmtId="0" fontId="45" fillId="0" borderId="16" xfId="88" applyFont="1" applyFill="1" applyBorder="1" applyAlignment="1">
      <alignment horizontal="center"/>
      <protection/>
    </xf>
    <xf numFmtId="0" fontId="50" fillId="0" borderId="0" xfId="0" applyFont="1" applyBorder="1" applyAlignment="1">
      <alignment/>
    </xf>
    <xf numFmtId="3" fontId="5" fillId="0" borderId="15" xfId="88" applyNumberFormat="1" applyFont="1" applyFill="1" applyBorder="1">
      <alignment/>
      <protection/>
    </xf>
    <xf numFmtId="3" fontId="5" fillId="0" borderId="15" xfId="88" applyNumberFormat="1" applyFont="1" applyFill="1" applyBorder="1" applyAlignment="1">
      <alignment/>
      <protection/>
    </xf>
    <xf numFmtId="3" fontId="5" fillId="0" borderId="15" xfId="88" applyNumberFormat="1" applyFont="1" applyFill="1" applyBorder="1" applyAlignment="1">
      <alignment vertical="top"/>
      <protection/>
    </xf>
    <xf numFmtId="3" fontId="5" fillId="0" borderId="15" xfId="88" applyNumberFormat="1" applyFont="1" applyFill="1" applyBorder="1">
      <alignment/>
      <protection/>
    </xf>
    <xf numFmtId="0" fontId="51" fillId="0" borderId="17" xfId="87" applyFont="1" applyFill="1" applyBorder="1">
      <alignment/>
      <protection/>
    </xf>
    <xf numFmtId="0" fontId="51" fillId="0" borderId="18" xfId="87" applyFont="1" applyFill="1" applyBorder="1">
      <alignment/>
      <protection/>
    </xf>
    <xf numFmtId="0" fontId="51" fillId="0" borderId="19" xfId="87" applyFont="1" applyFill="1" applyBorder="1">
      <alignment/>
      <protection/>
    </xf>
    <xf numFmtId="0" fontId="51" fillId="0" borderId="15" xfId="87" applyFont="1" applyFill="1" applyBorder="1">
      <alignment/>
      <protection/>
    </xf>
    <xf numFmtId="0" fontId="45" fillId="0" borderId="0" xfId="88" applyFont="1" applyFill="1" applyAlignment="1">
      <alignment horizontal="left"/>
      <protection/>
    </xf>
    <xf numFmtId="0" fontId="45" fillId="0" borderId="12" xfId="88" applyFont="1" applyFill="1" applyBorder="1" applyAlignment="1">
      <alignment horizontal="justify" vertical="top"/>
      <protection/>
    </xf>
    <xf numFmtId="0" fontId="5" fillId="0" borderId="12" xfId="86" applyFont="1" applyFill="1" applyBorder="1" applyAlignment="1">
      <alignment horizontal="center" vertical="top" wrapText="1"/>
      <protection/>
    </xf>
    <xf numFmtId="0" fontId="5" fillId="0" borderId="15" xfId="89" applyFont="1" applyFill="1" applyBorder="1" applyAlignment="1">
      <alignment horizontal="center" vertical="top" wrapText="1"/>
      <protection/>
    </xf>
    <xf numFmtId="164" fontId="5" fillId="0" borderId="0" xfId="86" applyNumberFormat="1" applyFont="1" applyFill="1" applyBorder="1" applyAlignment="1">
      <alignment horizontal="center" vertical="top" wrapText="1"/>
      <protection/>
    </xf>
    <xf numFmtId="184" fontId="5" fillId="0" borderId="12" xfId="66" applyNumberFormat="1" applyFont="1" applyFill="1" applyBorder="1" applyAlignment="1">
      <alignment horizontal="right" wrapText="1"/>
    </xf>
    <xf numFmtId="184" fontId="5" fillId="0" borderId="12" xfId="66" applyNumberFormat="1" applyFont="1" applyFill="1" applyBorder="1" applyAlignment="1">
      <alignment horizontal="right" vertical="top" wrapText="1"/>
    </xf>
    <xf numFmtId="184" fontId="34" fillId="0" borderId="12" xfId="66" applyNumberFormat="1" applyFont="1" applyFill="1" applyBorder="1" applyAlignment="1">
      <alignment horizontal="right" wrapText="1"/>
    </xf>
    <xf numFmtId="0" fontId="45" fillId="0" borderId="12" xfId="88" applyFont="1" applyFill="1" applyBorder="1" applyAlignment="1">
      <alignment horizontal="center" vertical="center"/>
      <protection/>
    </xf>
    <xf numFmtId="0" fontId="5" fillId="0" borderId="12" xfId="88" applyFont="1" applyFill="1" applyBorder="1" applyAlignment="1">
      <alignment horizontal="center" vertical="center"/>
      <protection/>
    </xf>
    <xf numFmtId="0" fontId="5" fillId="0" borderId="12" xfId="88" applyFont="1" applyFill="1" applyBorder="1" applyAlignment="1">
      <alignment vertical="center" wrapText="1"/>
      <protection/>
    </xf>
    <xf numFmtId="3" fontId="5" fillId="0" borderId="12" xfId="88" applyNumberFormat="1" applyFont="1" applyFill="1" applyBorder="1" applyAlignment="1">
      <alignment vertical="center"/>
      <protection/>
    </xf>
    <xf numFmtId="3" fontId="5" fillId="0" borderId="15" xfId="88" applyNumberFormat="1" applyFont="1" applyFill="1" applyBorder="1" applyAlignment="1">
      <alignment vertical="center"/>
      <protection/>
    </xf>
    <xf numFmtId="0" fontId="45" fillId="0" borderId="12" xfId="88" applyFont="1" applyFill="1" applyBorder="1" applyAlignment="1">
      <alignment vertical="center"/>
      <protection/>
    </xf>
    <xf numFmtId="184" fontId="5" fillId="0" borderId="12" xfId="66" applyNumberFormat="1" applyFont="1" applyFill="1" applyBorder="1" applyAlignment="1">
      <alignment horizontal="right" vertical="center" wrapText="1"/>
    </xf>
    <xf numFmtId="0" fontId="45" fillId="0" borderId="12" xfId="88" applyFont="1" applyFill="1" applyBorder="1" applyAlignment="1">
      <alignment horizontal="center" vertical="top" wrapText="1"/>
      <protection/>
    </xf>
    <xf numFmtId="3" fontId="5" fillId="0" borderId="12" xfId="88" applyNumberFormat="1" applyFont="1" applyFill="1" applyBorder="1" applyAlignment="1">
      <alignment vertical="top" wrapText="1"/>
      <protection/>
    </xf>
    <xf numFmtId="3" fontId="5" fillId="0" borderId="15" xfId="88" applyNumberFormat="1" applyFont="1" applyFill="1" applyBorder="1" applyAlignment="1">
      <alignment vertical="top" wrapText="1"/>
      <protection/>
    </xf>
    <xf numFmtId="0" fontId="5" fillId="0" borderId="12" xfId="88" applyFont="1" applyFill="1" applyBorder="1" applyAlignment="1">
      <alignment horizontal="left" vertical="center" wrapText="1"/>
      <protection/>
    </xf>
    <xf numFmtId="0" fontId="45" fillId="0" borderId="0" xfId="88" applyFont="1" applyFill="1" applyAlignment="1">
      <alignment horizontal="center" vertical="top"/>
      <protection/>
    </xf>
    <xf numFmtId="3" fontId="5" fillId="0" borderId="0" xfId="88" applyNumberFormat="1" applyFont="1" applyFill="1" applyAlignment="1">
      <alignment vertical="top"/>
      <protection/>
    </xf>
    <xf numFmtId="2" fontId="5" fillId="0" borderId="12" xfId="88" applyNumberFormat="1" applyFont="1" applyFill="1" applyBorder="1" applyAlignment="1">
      <alignment vertical="center"/>
      <protection/>
    </xf>
    <xf numFmtId="0" fontId="5" fillId="0" borderId="12" xfId="88" applyFont="1" applyFill="1" applyBorder="1" applyAlignment="1">
      <alignment horizontal="center" vertical="top"/>
      <protection/>
    </xf>
    <xf numFmtId="0" fontId="5" fillId="0" borderId="12" xfId="88" applyFont="1" applyFill="1" applyBorder="1" applyAlignment="1">
      <alignment horizontal="center" vertical="top" wrapText="1"/>
      <protection/>
    </xf>
    <xf numFmtId="3" fontId="34" fillId="0" borderId="0" xfId="88" applyNumberFormat="1" applyFont="1" applyFill="1" applyAlignment="1">
      <alignment horizontal="center" vertical="top"/>
      <protection/>
    </xf>
    <xf numFmtId="0" fontId="45" fillId="0" borderId="12" xfId="119" applyFont="1" applyFill="1" applyBorder="1" applyAlignment="1">
      <alignment horizontal="left" wrapText="1"/>
    </xf>
    <xf numFmtId="0" fontId="45" fillId="0" borderId="12" xfId="123" applyFont="1" applyFill="1" applyBorder="1" applyAlignment="1">
      <alignment horizontal="left"/>
    </xf>
    <xf numFmtId="0" fontId="45" fillId="0" borderId="12" xfId="123" applyFont="1" applyFill="1" applyBorder="1" applyAlignment="1">
      <alignment horizontal="left" wrapText="1"/>
    </xf>
    <xf numFmtId="0" fontId="45" fillId="0" borderId="12" xfId="123" applyFont="1" applyFill="1" applyBorder="1" applyAlignment="1">
      <alignment horizontal="left" vertical="top" wrapText="1"/>
    </xf>
    <xf numFmtId="0" fontId="45" fillId="0" borderId="12" xfId="119" applyFont="1" applyFill="1" applyBorder="1" applyAlignment="1">
      <alignment horizontal="left"/>
    </xf>
    <xf numFmtId="3" fontId="49" fillId="0" borderId="12" xfId="138" applyNumberFormat="1" applyFont="1" applyFill="1" applyBorder="1" applyAlignment="1">
      <alignment horizontal="right" vertical="top"/>
    </xf>
    <xf numFmtId="0" fontId="45" fillId="0" borderId="12" xfId="123" applyFont="1" applyFill="1" applyBorder="1" applyAlignment="1">
      <alignment horizontal="left" vertical="center" wrapText="1"/>
    </xf>
    <xf numFmtId="3" fontId="49" fillId="0" borderId="12" xfId="95" applyNumberFormat="1" applyFont="1" applyFill="1" applyBorder="1">
      <alignment vertical="center"/>
    </xf>
    <xf numFmtId="184" fontId="45" fillId="0" borderId="12" xfId="66" applyNumberFormat="1" applyFont="1" applyFill="1" applyBorder="1" applyAlignment="1">
      <alignment horizontal="right" wrapText="1"/>
    </xf>
    <xf numFmtId="184" fontId="45" fillId="0" borderId="12" xfId="66" applyNumberFormat="1" applyFont="1" applyFill="1" applyBorder="1" applyAlignment="1">
      <alignment horizontal="right" vertical="center" wrapText="1"/>
    </xf>
    <xf numFmtId="184" fontId="45" fillId="0" borderId="12" xfId="66" applyNumberFormat="1" applyFont="1" applyFill="1" applyBorder="1" applyAlignment="1">
      <alignment horizontal="right" vertical="top" wrapText="1"/>
    </xf>
    <xf numFmtId="0" fontId="45" fillId="0" borderId="12" xfId="88" applyFont="1" applyFill="1" applyBorder="1" applyAlignment="1">
      <alignment horizontal="center" vertical="top"/>
      <protection/>
    </xf>
    <xf numFmtId="0" fontId="45" fillId="0" borderId="12" xfId="88" applyFont="1" applyFill="1" applyBorder="1" applyAlignment="1">
      <alignment horizontal="center" vertical="top" wrapText="1"/>
      <protection/>
    </xf>
    <xf numFmtId="0" fontId="45" fillId="0" borderId="12" xfId="86" applyFont="1" applyFill="1" applyBorder="1" applyAlignment="1">
      <alignment horizontal="center" vertical="top" wrapText="1"/>
      <protection/>
    </xf>
    <xf numFmtId="0" fontId="45" fillId="0" borderId="15" xfId="89" applyFont="1" applyFill="1" applyBorder="1" applyAlignment="1">
      <alignment horizontal="center" vertical="top" wrapText="1"/>
      <protection/>
    </xf>
    <xf numFmtId="164" fontId="45" fillId="0" borderId="0" xfId="86" applyNumberFormat="1" applyFont="1" applyFill="1" applyBorder="1" applyAlignment="1">
      <alignment horizontal="center" vertical="top" wrapText="1"/>
      <protection/>
    </xf>
    <xf numFmtId="3" fontId="45" fillId="0" borderId="0" xfId="88" applyNumberFormat="1" applyFont="1" applyFill="1" applyAlignment="1">
      <alignment horizontal="center" vertical="top"/>
      <protection/>
    </xf>
    <xf numFmtId="2" fontId="45" fillId="0" borderId="12" xfId="88" applyNumberFormat="1" applyFont="1" applyFill="1" applyBorder="1" applyAlignment="1">
      <alignment horizontal="center"/>
      <protection/>
    </xf>
    <xf numFmtId="0" fontId="53" fillId="0" borderId="12" xfId="100" applyFont="1" applyFill="1" applyBorder="1" applyAlignment="1">
      <alignment horizontal="center" vertical="center" wrapText="1"/>
    </xf>
    <xf numFmtId="0" fontId="51" fillId="0" borderId="0" xfId="88" applyFont="1" applyFill="1" applyAlignment="1">
      <alignment/>
      <protection/>
    </xf>
    <xf numFmtId="0" fontId="51" fillId="0" borderId="0" xfId="88" applyFont="1" applyFill="1" applyAlignment="1">
      <alignment horizontal="left"/>
      <protection/>
    </xf>
    <xf numFmtId="0" fontId="54" fillId="0" borderId="0" xfId="88" applyFont="1" applyFill="1">
      <alignment/>
      <protection/>
    </xf>
    <xf numFmtId="0" fontId="51" fillId="0" borderId="0" xfId="88" applyFont="1" applyFill="1">
      <alignment/>
      <protection/>
    </xf>
    <xf numFmtId="0" fontId="54" fillId="0" borderId="0" xfId="89" applyFont="1" applyFill="1">
      <alignment/>
      <protection/>
    </xf>
    <xf numFmtId="0" fontId="51" fillId="0" borderId="0" xfId="87" applyFont="1" applyFill="1">
      <alignment/>
      <protection/>
    </xf>
    <xf numFmtId="0" fontId="55" fillId="0" borderId="12" xfId="140" applyFont="1" applyFill="1" applyBorder="1" applyAlignment="1">
      <alignment horizontal="center" vertical="center" wrapText="1"/>
    </xf>
    <xf numFmtId="0" fontId="55" fillId="0" borderId="0" xfId="100" applyFont="1" applyFill="1" applyAlignment="1" quotePrefix="1">
      <alignment horizontal="right" vertical="center"/>
    </xf>
    <xf numFmtId="0" fontId="55" fillId="0" borderId="0" xfId="100" applyFont="1" applyFill="1" applyAlignment="1" quotePrefix="1">
      <alignment horizontal="left" vertical="center" wrapText="1"/>
    </xf>
    <xf numFmtId="0" fontId="55" fillId="0" borderId="20" xfId="115" applyFont="1" applyFill="1" applyBorder="1" quotePrefix="1">
      <alignment horizontal="center" vertical="top"/>
    </xf>
    <xf numFmtId="0" fontId="55" fillId="0" borderId="21" xfId="100" applyFont="1" applyFill="1" applyBorder="1" applyAlignment="1" quotePrefix="1">
      <alignment horizontal="center" vertical="center"/>
    </xf>
    <xf numFmtId="0" fontId="55" fillId="0" borderId="0" xfId="100" applyFont="1" applyFill="1" applyAlignment="1" quotePrefix="1">
      <alignment horizontal="center" vertical="center" wrapText="1"/>
    </xf>
    <xf numFmtId="3" fontId="55" fillId="0" borderId="22" xfId="94" applyNumberFormat="1" applyFont="1" applyFill="1" applyBorder="1">
      <alignment vertical="center"/>
    </xf>
    <xf numFmtId="3" fontId="55" fillId="0" borderId="10" xfId="94" applyNumberFormat="1" applyFont="1" applyFill="1">
      <alignment vertical="center"/>
    </xf>
    <xf numFmtId="0" fontId="56" fillId="0" borderId="0" xfId="87" applyFont="1" applyFill="1">
      <alignment/>
      <protection/>
    </xf>
    <xf numFmtId="0" fontId="56" fillId="10" borderId="23" xfId="130" applyFont="1" applyFill="1" applyBorder="1" applyAlignment="1">
      <alignment horizontal="left" vertical="top" wrapText="1"/>
    </xf>
    <xf numFmtId="3" fontId="55" fillId="10" borderId="10" xfId="94" applyNumberFormat="1" applyFont="1" applyFill="1" applyAlignment="1">
      <alignment vertical="top"/>
    </xf>
    <xf numFmtId="0" fontId="56" fillId="0" borderId="22" xfId="130" applyFont="1" applyFill="1" applyBorder="1" applyAlignment="1">
      <alignment horizontal="left" vertical="center" wrapText="1"/>
    </xf>
    <xf numFmtId="0" fontId="51" fillId="0" borderId="19" xfId="87" applyFont="1" applyFill="1" applyBorder="1">
      <alignment/>
      <protection/>
    </xf>
    <xf numFmtId="0" fontId="51" fillId="0" borderId="24" xfId="87" applyFont="1" applyFill="1" applyBorder="1">
      <alignment/>
      <protection/>
    </xf>
    <xf numFmtId="0" fontId="51" fillId="0" borderId="25" xfId="87" applyFont="1" applyFill="1" applyBorder="1">
      <alignment/>
      <protection/>
    </xf>
    <xf numFmtId="0" fontId="51" fillId="0" borderId="23" xfId="130" applyFont="1" applyFill="1" applyBorder="1" applyAlignment="1" quotePrefix="1">
      <alignment horizontal="right" vertical="center"/>
    </xf>
    <xf numFmtId="0" fontId="51" fillId="0" borderId="10" xfId="130" applyFont="1" applyFill="1" applyAlignment="1">
      <alignment horizontal="left" vertical="center" wrapText="1"/>
    </xf>
    <xf numFmtId="3" fontId="53" fillId="0" borderId="10" xfId="138" applyNumberFormat="1" applyFont="1" applyFill="1">
      <alignment horizontal="right" vertical="center"/>
    </xf>
    <xf numFmtId="0" fontId="51" fillId="0" borderId="17" xfId="87" applyFont="1" applyFill="1" applyBorder="1">
      <alignment/>
      <protection/>
    </xf>
    <xf numFmtId="0" fontId="51" fillId="0" borderId="0" xfId="87" applyFont="1" applyFill="1" applyBorder="1">
      <alignment/>
      <protection/>
    </xf>
    <xf numFmtId="0" fontId="51" fillId="0" borderId="26" xfId="87" applyFont="1" applyFill="1" applyBorder="1">
      <alignment/>
      <protection/>
    </xf>
    <xf numFmtId="0" fontId="51" fillId="0" borderId="22" xfId="130" applyFont="1" applyFill="1" applyBorder="1" applyAlignment="1" quotePrefix="1">
      <alignment horizontal="right" vertical="center"/>
    </xf>
    <xf numFmtId="0" fontId="51" fillId="0" borderId="27" xfId="130" applyFont="1" applyFill="1" applyBorder="1" applyAlignment="1" quotePrefix="1">
      <alignment horizontal="right" vertical="center"/>
    </xf>
    <xf numFmtId="0" fontId="56" fillId="0" borderId="22" xfId="130" applyFont="1" applyFill="1" applyBorder="1" applyAlignment="1">
      <alignment horizontal="left" vertical="center" wrapText="1"/>
    </xf>
    <xf numFmtId="3" fontId="55" fillId="0" borderId="10" xfId="94" applyNumberFormat="1" applyFont="1" applyFill="1">
      <alignment vertical="center"/>
    </xf>
    <xf numFmtId="0" fontId="51" fillId="0" borderId="28" xfId="130" applyFont="1" applyFill="1" applyBorder="1" applyAlignment="1" quotePrefix="1">
      <alignment horizontal="right" vertical="center"/>
    </xf>
    <xf numFmtId="0" fontId="51" fillId="0" borderId="29" xfId="87" applyFont="1" applyFill="1" applyBorder="1">
      <alignment/>
      <protection/>
    </xf>
    <xf numFmtId="0" fontId="51" fillId="0" borderId="30" xfId="87" applyFont="1" applyFill="1" applyBorder="1">
      <alignment/>
      <protection/>
    </xf>
    <xf numFmtId="0" fontId="56" fillId="10" borderId="22" xfId="130" applyFont="1" applyFill="1" applyBorder="1" applyAlignment="1">
      <alignment horizontal="left" vertical="center" wrapText="1"/>
    </xf>
    <xf numFmtId="3" fontId="55" fillId="10" borderId="10" xfId="94" applyNumberFormat="1" applyFont="1" applyFill="1" applyAlignment="1">
      <alignment vertical="top"/>
    </xf>
    <xf numFmtId="0" fontId="56" fillId="0" borderId="22" xfId="130" applyFont="1" applyFill="1" applyBorder="1" applyAlignment="1">
      <alignment horizontal="right" vertical="center"/>
    </xf>
    <xf numFmtId="0" fontId="56" fillId="0" borderId="10" xfId="130" applyFont="1" applyFill="1" applyAlignment="1">
      <alignment horizontal="left" vertical="center" wrapText="1"/>
    </xf>
    <xf numFmtId="3" fontId="55" fillId="0" borderId="10" xfId="138" applyNumberFormat="1" applyFont="1" applyFill="1">
      <alignment horizontal="right" vertical="center"/>
    </xf>
    <xf numFmtId="0" fontId="51" fillId="0" borderId="22" xfId="130" applyFont="1" applyFill="1" applyBorder="1" applyAlignment="1">
      <alignment horizontal="right" vertical="center"/>
    </xf>
    <xf numFmtId="0" fontId="56" fillId="0" borderId="27" xfId="130" applyFont="1" applyFill="1" applyBorder="1" applyAlignment="1">
      <alignment horizontal="right" vertical="center"/>
    </xf>
    <xf numFmtId="0" fontId="51" fillId="0" borderId="12" xfId="130" applyFont="1" applyFill="1" applyBorder="1" applyAlignment="1" quotePrefix="1">
      <alignment horizontal="right" vertical="center"/>
    </xf>
    <xf numFmtId="0" fontId="51" fillId="0" borderId="22" xfId="130" applyFont="1" applyFill="1" applyBorder="1" applyAlignment="1">
      <alignment horizontal="left" vertical="center" wrapText="1"/>
    </xf>
    <xf numFmtId="0" fontId="51" fillId="0" borderId="31" xfId="87" applyFont="1" applyFill="1" applyBorder="1">
      <alignment/>
      <protection/>
    </xf>
    <xf numFmtId="0" fontId="51" fillId="0" borderId="16" xfId="87" applyFont="1" applyFill="1" applyBorder="1">
      <alignment/>
      <protection/>
    </xf>
    <xf numFmtId="0" fontId="56" fillId="10" borderId="22" xfId="126" applyFont="1" applyFill="1" applyBorder="1" applyAlignment="1">
      <alignment horizontal="left" vertical="center" wrapText="1"/>
    </xf>
    <xf numFmtId="3" fontId="55" fillId="10" borderId="10" xfId="94" applyNumberFormat="1" applyFont="1" applyFill="1">
      <alignment vertical="center"/>
    </xf>
    <xf numFmtId="0" fontId="56" fillId="0" borderId="31" xfId="87" applyFont="1" applyFill="1" applyBorder="1">
      <alignment/>
      <protection/>
    </xf>
    <xf numFmtId="0" fontId="56" fillId="0" borderId="16" xfId="87" applyFont="1" applyFill="1" applyBorder="1">
      <alignment/>
      <protection/>
    </xf>
    <xf numFmtId="3" fontId="53" fillId="0" borderId="10" xfId="94" applyNumberFormat="1" applyFont="1" applyFill="1">
      <alignment vertical="center"/>
    </xf>
    <xf numFmtId="0" fontId="51" fillId="0" borderId="31" xfId="87" applyFont="1" applyFill="1" applyBorder="1">
      <alignment/>
      <protection/>
    </xf>
    <xf numFmtId="0" fontId="51" fillId="0" borderId="16" xfId="87" applyFont="1" applyFill="1" applyBorder="1">
      <alignment/>
      <protection/>
    </xf>
    <xf numFmtId="0" fontId="51" fillId="0" borderId="10" xfId="130" applyFont="1" applyFill="1" applyAlignment="1">
      <alignment horizontal="left" vertical="center" wrapText="1"/>
    </xf>
    <xf numFmtId="3" fontId="51" fillId="0" borderId="10" xfId="138" applyNumberFormat="1" applyFont="1" applyFill="1">
      <alignment horizontal="right" vertical="center"/>
    </xf>
    <xf numFmtId="0" fontId="51" fillId="0" borderId="0" xfId="87" applyFont="1" applyFill="1">
      <alignment/>
      <protection/>
    </xf>
    <xf numFmtId="0" fontId="51" fillId="0" borderId="16" xfId="130" applyFont="1" applyFill="1" applyBorder="1" applyAlignment="1" quotePrefix="1">
      <alignment horizontal="right" vertical="center"/>
    </xf>
    <xf numFmtId="3" fontId="55" fillId="0" borderId="10" xfId="138" applyNumberFormat="1" applyFont="1" applyFill="1">
      <alignment horizontal="right" vertical="center"/>
    </xf>
    <xf numFmtId="0" fontId="51" fillId="0" borderId="30" xfId="130" applyFont="1" applyFill="1" applyBorder="1" applyAlignment="1" quotePrefix="1">
      <alignment horizontal="right" vertical="center"/>
    </xf>
    <xf numFmtId="0" fontId="51" fillId="0" borderId="12" xfId="127" applyFont="1" applyFill="1" applyBorder="1" applyAlignment="1">
      <alignment horizontal="left" vertical="top" wrapText="1"/>
    </xf>
    <xf numFmtId="0" fontId="51" fillId="0" borderId="0" xfId="87" applyFont="1" applyFill="1" applyAlignment="1">
      <alignment horizontal="right" vertical="center"/>
      <protection/>
    </xf>
    <xf numFmtId="0" fontId="51" fillId="0" borderId="0" xfId="87" applyFont="1" applyFill="1" applyAlignment="1">
      <alignment wrapText="1"/>
      <protection/>
    </xf>
    <xf numFmtId="0" fontId="51" fillId="0" borderId="0" xfId="87" applyFont="1" applyFill="1" applyAlignment="1">
      <alignment horizontal="center" wrapText="1"/>
      <protection/>
    </xf>
    <xf numFmtId="0" fontId="56" fillId="0" borderId="0" xfId="87" applyFont="1" applyFill="1" applyAlignment="1">
      <alignment horizontal="center"/>
      <protection/>
    </xf>
    <xf numFmtId="0" fontId="57" fillId="0" borderId="12" xfId="100" applyFont="1" applyFill="1" applyBorder="1" applyAlignment="1">
      <alignment horizontal="center" vertical="center" wrapText="1"/>
    </xf>
    <xf numFmtId="184" fontId="45" fillId="0" borderId="21" xfId="66" applyNumberFormat="1" applyFont="1" applyFill="1" applyBorder="1" applyAlignment="1">
      <alignment horizontal="right" vertical="top" wrapText="1"/>
    </xf>
    <xf numFmtId="2" fontId="45" fillId="0" borderId="21" xfId="88" applyNumberFormat="1" applyFont="1" applyFill="1" applyBorder="1" applyAlignment="1">
      <alignment horizontal="center"/>
      <protection/>
    </xf>
    <xf numFmtId="0" fontId="0" fillId="0" borderId="12" xfId="89" applyFont="1" applyFill="1" applyBorder="1">
      <alignment/>
      <protection/>
    </xf>
    <xf numFmtId="0" fontId="34" fillId="0" borderId="12" xfId="88" applyFont="1" applyFill="1" applyBorder="1">
      <alignment/>
      <protection/>
    </xf>
    <xf numFmtId="3" fontId="49" fillId="0" borderId="21" xfId="138" applyNumberFormat="1" applyFont="1" applyFill="1" applyBorder="1" applyAlignment="1">
      <alignment horizontal="right" vertical="top"/>
    </xf>
    <xf numFmtId="0" fontId="56" fillId="10" borderId="16" xfId="126" applyFont="1" applyFill="1" applyBorder="1" applyAlignment="1" quotePrefix="1">
      <alignment horizontal="right" vertical="top"/>
    </xf>
    <xf numFmtId="0" fontId="56" fillId="10" borderId="31" xfId="126" applyFont="1" applyFill="1" applyBorder="1" applyAlignment="1" quotePrefix="1">
      <alignment horizontal="right" vertical="top"/>
    </xf>
    <xf numFmtId="0" fontId="56" fillId="0" borderId="0" xfId="88" applyFont="1" applyFill="1">
      <alignment/>
      <protection/>
    </xf>
    <xf numFmtId="0" fontId="55" fillId="0" borderId="12" xfId="140" applyFont="1" applyFill="1" applyBorder="1" applyAlignment="1">
      <alignment horizontal="center" vertical="center" wrapText="1"/>
    </xf>
    <xf numFmtId="0" fontId="55" fillId="0" borderId="15" xfId="140" applyFont="1" applyFill="1" applyBorder="1" applyAlignment="1">
      <alignment horizontal="center" vertical="center" wrapText="1"/>
    </xf>
    <xf numFmtId="0" fontId="55" fillId="0" borderId="32" xfId="115" applyFont="1" applyFill="1" applyBorder="1" quotePrefix="1">
      <alignment horizontal="center" vertical="top"/>
    </xf>
    <xf numFmtId="3" fontId="55" fillId="0" borderId="33" xfId="94" applyNumberFormat="1" applyFont="1" applyFill="1" applyBorder="1">
      <alignment vertical="center"/>
    </xf>
    <xf numFmtId="3" fontId="55" fillId="10" borderId="33" xfId="94" applyNumberFormat="1" applyFont="1" applyFill="1" applyBorder="1" applyAlignment="1">
      <alignment vertical="top"/>
    </xf>
    <xf numFmtId="3" fontId="53" fillId="0" borderId="33" xfId="138" applyNumberFormat="1" applyFont="1" applyFill="1" applyBorder="1">
      <alignment horizontal="right" vertical="center"/>
    </xf>
    <xf numFmtId="3" fontId="55" fillId="0" borderId="33" xfId="94" applyNumberFormat="1" applyFont="1" applyFill="1" applyBorder="1">
      <alignment vertical="center"/>
    </xf>
    <xf numFmtId="0" fontId="56" fillId="0" borderId="12" xfId="87" applyFont="1" applyFill="1" applyBorder="1">
      <alignment/>
      <protection/>
    </xf>
    <xf numFmtId="0" fontId="56" fillId="0" borderId="12" xfId="87" applyFont="1" applyFill="1" applyBorder="1" applyAlignment="1">
      <alignment horizontal="center"/>
      <protection/>
    </xf>
    <xf numFmtId="2" fontId="56" fillId="0" borderId="12" xfId="87" applyNumberFormat="1" applyFont="1" applyFill="1" applyBorder="1">
      <alignment/>
      <protection/>
    </xf>
    <xf numFmtId="2" fontId="51" fillId="0" borderId="12" xfId="87" applyNumberFormat="1" applyFont="1" applyFill="1" applyBorder="1">
      <alignment/>
      <protection/>
    </xf>
    <xf numFmtId="3" fontId="55" fillId="10" borderId="33" xfId="94" applyNumberFormat="1" applyFont="1" applyFill="1" applyBorder="1" applyAlignment="1">
      <alignment vertical="top"/>
    </xf>
    <xf numFmtId="3" fontId="55" fillId="0" borderId="33" xfId="138" applyNumberFormat="1" applyFont="1" applyFill="1" applyBorder="1">
      <alignment horizontal="right" vertical="center"/>
    </xf>
    <xf numFmtId="3" fontId="55" fillId="10" borderId="33" xfId="94" applyNumberFormat="1" applyFont="1" applyFill="1" applyBorder="1">
      <alignment vertical="center"/>
    </xf>
    <xf numFmtId="3" fontId="53" fillId="0" borderId="33" xfId="94" applyNumberFormat="1" applyFont="1" applyFill="1" applyBorder="1">
      <alignment vertical="center"/>
    </xf>
    <xf numFmtId="3" fontId="51" fillId="0" borderId="33" xfId="138" applyNumberFormat="1" applyFont="1" applyFill="1" applyBorder="1">
      <alignment horizontal="right" vertical="center"/>
    </xf>
    <xf numFmtId="2" fontId="51" fillId="10" borderId="12" xfId="87" applyNumberFormat="1" applyFont="1" applyFill="1" applyBorder="1">
      <alignment/>
      <protection/>
    </xf>
    <xf numFmtId="2" fontId="56" fillId="10" borderId="12" xfId="87" applyNumberFormat="1" applyFont="1" applyFill="1" applyBorder="1">
      <alignment/>
      <protection/>
    </xf>
    <xf numFmtId="0" fontId="56" fillId="10" borderId="15" xfId="126" applyFont="1" applyFill="1" applyBorder="1" applyAlignment="1">
      <alignment horizontal="right" vertical="top"/>
    </xf>
    <xf numFmtId="2" fontId="56" fillId="10" borderId="12" xfId="87" applyNumberFormat="1" applyFont="1" applyFill="1" applyBorder="1" applyAlignment="1">
      <alignment vertical="top"/>
      <protection/>
    </xf>
    <xf numFmtId="2" fontId="56" fillId="10" borderId="12" xfId="87" applyNumberFormat="1" applyFont="1" applyFill="1" applyBorder="1" applyAlignment="1">
      <alignment vertical="center"/>
      <protection/>
    </xf>
    <xf numFmtId="2" fontId="56" fillId="0" borderId="12" xfId="87" applyNumberFormat="1" applyFont="1" applyFill="1" applyBorder="1" applyAlignment="1">
      <alignment vertical="center"/>
      <protection/>
    </xf>
    <xf numFmtId="2" fontId="51" fillId="0" borderId="12" xfId="87" applyNumberFormat="1" applyFont="1" applyFill="1" applyBorder="1" applyAlignment="1">
      <alignment vertical="center"/>
      <protection/>
    </xf>
    <xf numFmtId="0" fontId="52" fillId="0" borderId="29" xfId="101" applyNumberFormat="1" applyFont="1" applyFill="1" applyBorder="1" applyAlignment="1">
      <alignment horizontal="left" wrapText="1"/>
    </xf>
    <xf numFmtId="0" fontId="45" fillId="0" borderId="0" xfId="88" applyFont="1" applyFill="1" applyAlignment="1">
      <alignment horizontal="left"/>
      <protection/>
    </xf>
    <xf numFmtId="0" fontId="5" fillId="0" borderId="0" xfId="88" applyFont="1" applyFill="1" applyAlignment="1">
      <alignment horizontal="center"/>
      <protection/>
    </xf>
    <xf numFmtId="0" fontId="45" fillId="0" borderId="0" xfId="131" applyFont="1" applyFill="1" applyBorder="1" applyAlignment="1">
      <alignment horizontal="left"/>
    </xf>
    <xf numFmtId="0" fontId="51" fillId="0" borderId="0" xfId="88" applyFont="1" applyFill="1" applyAlignment="1">
      <alignment horizontal="center"/>
      <protection/>
    </xf>
    <xf numFmtId="0" fontId="56" fillId="0" borderId="12" xfId="130" applyFont="1" applyFill="1" applyBorder="1" applyAlignment="1" quotePrefix="1">
      <alignment horizontal="right" vertical="center"/>
    </xf>
    <xf numFmtId="0" fontId="56" fillId="0" borderId="15" xfId="130" applyFont="1" applyFill="1" applyBorder="1" applyAlignment="1">
      <alignment horizontal="right" vertical="center"/>
    </xf>
    <xf numFmtId="0" fontId="56" fillId="0" borderId="31" xfId="130" applyFont="1" applyFill="1" applyBorder="1" applyAlignment="1">
      <alignment horizontal="right" vertical="center"/>
    </xf>
    <xf numFmtId="0" fontId="56" fillId="0" borderId="16" xfId="130" applyFont="1" applyFill="1" applyBorder="1" applyAlignment="1">
      <alignment horizontal="right" vertical="center"/>
    </xf>
    <xf numFmtId="0" fontId="0" fillId="0" borderId="31" xfId="0" applyBorder="1" applyAlignment="1">
      <alignment horizontal="right"/>
    </xf>
    <xf numFmtId="0" fontId="0" fillId="0" borderId="16" xfId="0" applyBorder="1" applyAlignment="1">
      <alignment horizontal="right"/>
    </xf>
    <xf numFmtId="0" fontId="56" fillId="0" borderId="21" xfId="130" applyFont="1" applyFill="1" applyBorder="1" applyAlignment="1" quotePrefix="1">
      <alignment horizontal="right" vertical="center"/>
    </xf>
    <xf numFmtId="0" fontId="56" fillId="10" borderId="18" xfId="126" applyFont="1" applyFill="1" applyBorder="1" applyAlignment="1">
      <alignment horizontal="right" vertical="center"/>
    </xf>
    <xf numFmtId="0" fontId="56" fillId="10" borderId="29" xfId="126" applyFont="1" applyFill="1" applyBorder="1" applyAlignment="1" quotePrefix="1">
      <alignment horizontal="right" vertical="center"/>
    </xf>
    <xf numFmtId="0" fontId="56" fillId="10" borderId="16" xfId="126" applyFont="1" applyFill="1" applyBorder="1" applyAlignment="1" quotePrefix="1">
      <alignment horizontal="right" vertical="center"/>
    </xf>
    <xf numFmtId="0" fontId="56" fillId="0" borderId="0" xfId="87" applyFont="1" applyFill="1" applyAlignment="1">
      <alignment horizontal="center"/>
      <protection/>
    </xf>
    <xf numFmtId="0" fontId="51" fillId="0" borderId="0" xfId="87" applyFont="1" applyFill="1" applyAlignment="1">
      <alignment horizontal="center"/>
      <protection/>
    </xf>
    <xf numFmtId="0" fontId="51" fillId="0" borderId="0" xfId="87" applyFont="1" applyFill="1" applyAlignment="1">
      <alignment horizontal="left" vertical="center"/>
      <protection/>
    </xf>
    <xf numFmtId="0" fontId="51" fillId="0" borderId="0" xfId="87" applyFont="1" applyFill="1" applyAlignment="1">
      <alignment horizontal="left"/>
      <protection/>
    </xf>
    <xf numFmtId="0" fontId="51" fillId="0" borderId="0" xfId="87" applyFont="1" applyFill="1" applyAlignment="1">
      <alignment horizontal="left"/>
      <protection/>
    </xf>
    <xf numFmtId="0" fontId="56" fillId="0" borderId="34" xfId="130" applyFont="1" applyFill="1" applyBorder="1" applyAlignment="1" quotePrefix="1">
      <alignment horizontal="right" vertical="center"/>
    </xf>
    <xf numFmtId="0" fontId="56" fillId="10" borderId="35" xfId="126" applyFont="1" applyFill="1" applyBorder="1" applyAlignment="1">
      <alignment horizontal="right" vertical="center"/>
    </xf>
    <xf numFmtId="0" fontId="56" fillId="10" borderId="35" xfId="126" applyFont="1" applyFill="1" applyBorder="1" applyAlignment="1" quotePrefix="1">
      <alignment horizontal="right" vertical="center"/>
    </xf>
    <xf numFmtId="0" fontId="56" fillId="10" borderId="12" xfId="126" applyFont="1" applyFill="1" applyBorder="1" applyAlignment="1" quotePrefix="1">
      <alignment horizontal="right" vertical="center"/>
    </xf>
    <xf numFmtId="0" fontId="56" fillId="0" borderId="17" xfId="130" applyFont="1" applyFill="1" applyBorder="1" applyAlignment="1" quotePrefix="1">
      <alignment horizontal="right" vertical="center"/>
    </xf>
    <xf numFmtId="0" fontId="56" fillId="0" borderId="0" xfId="130" applyFont="1" applyFill="1" applyBorder="1" applyAlignment="1" quotePrefix="1">
      <alignment horizontal="right" vertical="center"/>
    </xf>
    <xf numFmtId="0" fontId="56" fillId="0" borderId="16" xfId="130" applyFont="1" applyFill="1" applyBorder="1" applyAlignment="1" quotePrefix="1">
      <alignment horizontal="right" vertical="center"/>
    </xf>
    <xf numFmtId="0" fontId="56" fillId="0" borderId="19" xfId="130" applyFont="1" applyFill="1" applyBorder="1" applyAlignment="1" quotePrefix="1">
      <alignment horizontal="right" vertical="center"/>
    </xf>
    <xf numFmtId="0" fontId="56" fillId="0" borderId="24" xfId="130" applyFont="1" applyFill="1" applyBorder="1" applyAlignment="1" quotePrefix="1">
      <alignment horizontal="right" vertical="center"/>
    </xf>
    <xf numFmtId="0" fontId="56" fillId="0" borderId="21" xfId="130" applyFont="1" applyFill="1" applyBorder="1" applyAlignment="1">
      <alignment horizontal="right" vertical="center"/>
    </xf>
    <xf numFmtId="0" fontId="56" fillId="10" borderId="15" xfId="126" applyFont="1" applyFill="1" applyBorder="1" applyAlignment="1">
      <alignment horizontal="right" vertical="top" wrapText="1"/>
    </xf>
    <xf numFmtId="0" fontId="56" fillId="10" borderId="31" xfId="126" applyFont="1" applyFill="1" applyBorder="1" applyAlignment="1" quotePrefix="1">
      <alignment horizontal="right" vertical="top" wrapText="1"/>
    </xf>
    <xf numFmtId="0" fontId="56" fillId="10" borderId="16" xfId="126" applyFont="1" applyFill="1" applyBorder="1" applyAlignment="1" quotePrefix="1">
      <alignment horizontal="right" vertical="top" wrapText="1"/>
    </xf>
    <xf numFmtId="0" fontId="56" fillId="0" borderId="12" xfId="130" applyFont="1" applyFill="1" applyBorder="1" applyAlignment="1">
      <alignment horizontal="right" vertical="center"/>
    </xf>
    <xf numFmtId="0" fontId="56" fillId="0" borderId="12" xfId="126" applyFont="1" applyFill="1" applyBorder="1" applyAlignment="1">
      <alignment horizontal="left" vertical="center"/>
    </xf>
    <xf numFmtId="0" fontId="56" fillId="0" borderId="12" xfId="126" applyFont="1" applyFill="1" applyBorder="1" applyAlignment="1" quotePrefix="1">
      <alignment horizontal="left" vertical="center"/>
    </xf>
    <xf numFmtId="0" fontId="56" fillId="10" borderId="15" xfId="126" applyFont="1" applyFill="1" applyBorder="1" applyAlignment="1" quotePrefix="1">
      <alignment horizontal="right" vertical="top" wrapText="1"/>
    </xf>
    <xf numFmtId="0" fontId="56" fillId="0" borderId="19" xfId="130" applyFont="1" applyFill="1" applyBorder="1" applyAlignment="1">
      <alignment horizontal="right" vertical="center"/>
    </xf>
    <xf numFmtId="0" fontId="54" fillId="0" borderId="31" xfId="0" applyFont="1" applyBorder="1" applyAlignment="1">
      <alignment/>
    </xf>
    <xf numFmtId="0" fontId="54" fillId="0" borderId="16" xfId="0" applyFont="1" applyBorder="1" applyAlignment="1">
      <alignment/>
    </xf>
    <xf numFmtId="0" fontId="51" fillId="0" borderId="29" xfId="87" applyFont="1" applyBorder="1" applyAlignment="1">
      <alignment horizontal="left" wrapText="1"/>
      <protection/>
    </xf>
    <xf numFmtId="0" fontId="54" fillId="0" borderId="29" xfId="0" applyFont="1" applyBorder="1" applyAlignment="1">
      <alignment/>
    </xf>
    <xf numFmtId="0" fontId="51" fillId="0" borderId="15" xfId="87" applyFont="1" applyFill="1" applyBorder="1" applyAlignment="1">
      <alignment horizontal="center" vertical="center" wrapText="1"/>
      <protection/>
    </xf>
    <xf numFmtId="0" fontId="51" fillId="0" borderId="31" xfId="87" applyFont="1" applyFill="1" applyBorder="1" applyAlignment="1">
      <alignment horizontal="center" vertical="center" wrapText="1"/>
      <protection/>
    </xf>
    <xf numFmtId="0" fontId="51" fillId="0" borderId="16" xfId="87" applyFont="1" applyFill="1" applyBorder="1" applyAlignment="1">
      <alignment horizontal="center" vertical="center" wrapText="1"/>
      <protection/>
    </xf>
    <xf numFmtId="0" fontId="51" fillId="0" borderId="21" xfId="87" applyFont="1" applyFill="1" applyBorder="1" applyAlignment="1">
      <alignment horizontal="center"/>
      <protection/>
    </xf>
    <xf numFmtId="0" fontId="56" fillId="0" borderId="12" xfId="122" applyFont="1" applyFill="1" applyBorder="1" applyAlignment="1">
      <alignment horizontal="left" vertical="center" wrapText="1"/>
    </xf>
  </cellXfs>
  <cellStyles count="1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_Posebni dio izmjena i dopuna proracuna 2013-1" xfId="37"/>
    <cellStyle name="Accent2" xfId="38"/>
    <cellStyle name="Accent2 - 20%" xfId="39"/>
    <cellStyle name="Accent2 - 40%" xfId="40"/>
    <cellStyle name="Accent2 - 60%" xfId="41"/>
    <cellStyle name="Accent2_Posebni dio izmjena i dopuna proracuna 2013-1" xfId="42"/>
    <cellStyle name="Accent3" xfId="43"/>
    <cellStyle name="Accent3 - 20%" xfId="44"/>
    <cellStyle name="Accent3 - 40%" xfId="45"/>
    <cellStyle name="Accent3 - 60%" xfId="46"/>
    <cellStyle name="Accent3_Posebni dio izmjena i dopuna proracuna 2013-1" xfId="47"/>
    <cellStyle name="Accent4" xfId="48"/>
    <cellStyle name="Accent4 - 20%" xfId="49"/>
    <cellStyle name="Accent4 - 40%" xfId="50"/>
    <cellStyle name="Accent4 - 60%" xfId="51"/>
    <cellStyle name="Accent4_Posebni dio izmjena i dopuna proracuna 2013-1" xfId="52"/>
    <cellStyle name="Accent5" xfId="53"/>
    <cellStyle name="Accent5 - 20%" xfId="54"/>
    <cellStyle name="Accent5 - 40%" xfId="55"/>
    <cellStyle name="Accent5 - 60%" xfId="56"/>
    <cellStyle name="Accent5_Posebni dio izmjena i dopuna proracuna 2013-1" xfId="57"/>
    <cellStyle name="Accent6" xfId="58"/>
    <cellStyle name="Accent6 - 20%" xfId="59"/>
    <cellStyle name="Accent6 - 40%" xfId="60"/>
    <cellStyle name="Accent6 - 60%" xfId="61"/>
    <cellStyle name="Accent6_Posebni dio izmjena i dopuna proracuna 2013-1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mphasis 1" xfId="70"/>
    <cellStyle name="Emphasis 2" xfId="71"/>
    <cellStyle name="Emphasis 3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KeyStyle" xfId="82"/>
    <cellStyle name="Linked Cell" xfId="83"/>
    <cellStyle name="Neutral" xfId="84"/>
    <cellStyle name="Note" xfId="85"/>
    <cellStyle name="Obično_Bilanca prihoda" xfId="86"/>
    <cellStyle name="Obično_Posebni dio izmjena i dopuna proracuna 2013-1" xfId="87"/>
    <cellStyle name="Obično_PRIHODI 04. -07." xfId="88"/>
    <cellStyle name="Obično_Prihodi poslovanja i Prihodi od prodaje nefinancijske imovine" xfId="89"/>
    <cellStyle name="Obično_Rashodi poslovanja i Rashodi za nabavu nefinancijske imovine" xfId="90"/>
    <cellStyle name="Output" xfId="91"/>
    <cellStyle name="Percent" xfId="92"/>
    <cellStyle name="SAPBEXaggData" xfId="93"/>
    <cellStyle name="SAPBEXaggData_Posebni dio izmjena i dopuna proracuna 2013-1" xfId="94"/>
    <cellStyle name="SAPBEXaggData_Rashodi poslovanja i Rashodi za nabavu nefinancijske imovine" xfId="95"/>
    <cellStyle name="SAPBEXaggDataEmph" xfId="96"/>
    <cellStyle name="SAPBEXaggItem" xfId="97"/>
    <cellStyle name="SAPBEXaggItemX" xfId="98"/>
    <cellStyle name="SAPBEXchaText" xfId="99"/>
    <cellStyle name="SAPBEXchaText_Posebni dio izmjena i dopuna proracuna 2013-1" xfId="100"/>
    <cellStyle name="SAPBEXchaText_Rashodi poslovanja i Rashodi za nabavu nefinancijske imovine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formats_Posebni dio izmjena i dopuna proracuna 2013-1" xfId="115"/>
    <cellStyle name="SAPBEXheaderItem" xfId="116"/>
    <cellStyle name="SAPBEXheaderText" xfId="117"/>
    <cellStyle name="SAPBEXHLevel0" xfId="118"/>
    <cellStyle name="SAPBEXHLevel0_Rashodi poslovanja i Rashodi za nabavu nefinancijske imovine" xfId="119"/>
    <cellStyle name="SAPBEXHLevel0X" xfId="120"/>
    <cellStyle name="SAPBEXHLevel1" xfId="121"/>
    <cellStyle name="SAPBEXHLevel1_Posebni dio izmjena i dopuna proracuna 2013-1" xfId="122"/>
    <cellStyle name="SAPBEXHLevel1_Rashodi poslovanja i Rashodi za nabavu nefinancijske imovine" xfId="123"/>
    <cellStyle name="SAPBEXHLevel1X" xfId="124"/>
    <cellStyle name="SAPBEXHLevel2" xfId="125"/>
    <cellStyle name="SAPBEXHLevel2_Posebni dio izmjena i dopuna proracuna 2013-1" xfId="126"/>
    <cellStyle name="SAPBEXHLevel2_Rashodi poslovanja i Rashodi za nabavu nefinancijske imovine" xfId="127"/>
    <cellStyle name="SAPBEXHLevel2X" xfId="128"/>
    <cellStyle name="SAPBEXHLevel3" xfId="129"/>
    <cellStyle name="SAPBEXHLevel3_Posebni dio izmjena i dopuna proracuna 2013-1" xfId="130"/>
    <cellStyle name="SAPBEXHLevel3_Rashodi poslovanja i Rashodi za nabavu nefinancijske imovine" xfId="131"/>
    <cellStyle name="SAPBEXHLevel3X" xfId="132"/>
    <cellStyle name="SAPBEXinputData" xfId="133"/>
    <cellStyle name="SAPBEXresData" xfId="134"/>
    <cellStyle name="SAPBEXresDataEmph" xfId="135"/>
    <cellStyle name="SAPBEXresItem" xfId="136"/>
    <cellStyle name="SAPBEXresItemX" xfId="137"/>
    <cellStyle name="SAPBEXstdData" xfId="138"/>
    <cellStyle name="SAPBEXstdDataEmph" xfId="139"/>
    <cellStyle name="SAPBEXstdItem" xfId="140"/>
    <cellStyle name="SAPBEXstdItemX" xfId="141"/>
    <cellStyle name="SAPBEXtitle" xfId="142"/>
    <cellStyle name="SAPBEXundefined" xfId="143"/>
    <cellStyle name="SEM-BPS-data" xfId="144"/>
    <cellStyle name="SEM-BPS-head" xfId="145"/>
    <cellStyle name="SEM-BPS-headdata" xfId="146"/>
    <cellStyle name="SEM-BPS-headkey" xfId="147"/>
    <cellStyle name="SEM-BPS-input-on" xfId="148"/>
    <cellStyle name="SEM-BPS-key" xfId="149"/>
    <cellStyle name="SEM-BPS-sub1" xfId="150"/>
    <cellStyle name="SEM-BPS-sub2" xfId="151"/>
    <cellStyle name="SEM-BPS-total" xfId="152"/>
    <cellStyle name="Sheet Title" xfId="153"/>
    <cellStyle name="Title" xfId="154"/>
    <cellStyle name="Total" xfId="155"/>
    <cellStyle name="Warning Text" xfId="156"/>
    <cellStyle name="ZYPLAN0507" xfId="157"/>
    <cellStyle name="zyRazdjel" xfId="1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53</xdr:row>
      <xdr:rowOff>0</xdr:rowOff>
    </xdr:from>
    <xdr:to>
      <xdr:col>4</xdr:col>
      <xdr:colOff>219075</xdr:colOff>
      <xdr:row>53</xdr:row>
      <xdr:rowOff>0</xdr:rowOff>
    </xdr:to>
    <xdr:pic macro="[7]!DesignIconClicked">
      <xdr:nvPicPr>
        <xdr:cNvPr id="1" name="BExH3QJUS2Y8IYQSQH1R2T1W9Q5A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1633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53</xdr:row>
      <xdr:rowOff>0</xdr:rowOff>
    </xdr:from>
    <xdr:to>
      <xdr:col>4</xdr:col>
      <xdr:colOff>257175</xdr:colOff>
      <xdr:row>53</xdr:row>
      <xdr:rowOff>0</xdr:rowOff>
    </xdr:to>
    <xdr:pic macro="[7]!DesignIconClicked">
      <xdr:nvPicPr>
        <xdr:cNvPr id="2" name="BEx3EMR0KDO3DWSYM3Q7ITEIITLH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11633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53</xdr:row>
      <xdr:rowOff>0</xdr:rowOff>
    </xdr:from>
    <xdr:to>
      <xdr:col>4</xdr:col>
      <xdr:colOff>257175</xdr:colOff>
      <xdr:row>53</xdr:row>
      <xdr:rowOff>0</xdr:rowOff>
    </xdr:to>
    <xdr:pic macro="[7]!DesignIconClicked">
      <xdr:nvPicPr>
        <xdr:cNvPr id="3" name="BEx3LJSQF3I8M9HATBRV34Y1Q45N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11633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53</xdr:row>
      <xdr:rowOff>0</xdr:rowOff>
    </xdr:from>
    <xdr:to>
      <xdr:col>4</xdr:col>
      <xdr:colOff>257175</xdr:colOff>
      <xdr:row>53</xdr:row>
      <xdr:rowOff>0</xdr:rowOff>
    </xdr:to>
    <xdr:pic macro="[7]!DesignIconClicked">
      <xdr:nvPicPr>
        <xdr:cNvPr id="4" name="BExZXH732V4QSCO6D17EYUOPSU5E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11633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53</xdr:row>
      <xdr:rowOff>0</xdr:rowOff>
    </xdr:from>
    <xdr:to>
      <xdr:col>4</xdr:col>
      <xdr:colOff>219075</xdr:colOff>
      <xdr:row>53</xdr:row>
      <xdr:rowOff>0</xdr:rowOff>
    </xdr:to>
    <xdr:pic macro="[7]!DesignIconClicked">
      <xdr:nvPicPr>
        <xdr:cNvPr id="5" name="BEx9IA9ZPGM259E7PPY6UT6LGCJV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1633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53</xdr:row>
      <xdr:rowOff>0</xdr:rowOff>
    </xdr:from>
    <xdr:to>
      <xdr:col>4</xdr:col>
      <xdr:colOff>257175</xdr:colOff>
      <xdr:row>53</xdr:row>
      <xdr:rowOff>0</xdr:rowOff>
    </xdr:to>
    <xdr:pic macro="[7]!DesignIconClicked">
      <xdr:nvPicPr>
        <xdr:cNvPr id="6" name="BEx78PVWTEIIAB7ORX6AVJW99P42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11633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53</xdr:row>
      <xdr:rowOff>0</xdr:rowOff>
    </xdr:from>
    <xdr:to>
      <xdr:col>6</xdr:col>
      <xdr:colOff>219075</xdr:colOff>
      <xdr:row>53</xdr:row>
      <xdr:rowOff>0</xdr:rowOff>
    </xdr:to>
    <xdr:pic macro="[7]!DesignIconClicked">
      <xdr:nvPicPr>
        <xdr:cNvPr id="7" name="BExH3QJUS2Y8IYQSQH1R2T1W9Q5A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11633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53</xdr:row>
      <xdr:rowOff>0</xdr:rowOff>
    </xdr:from>
    <xdr:to>
      <xdr:col>6</xdr:col>
      <xdr:colOff>257175</xdr:colOff>
      <xdr:row>53</xdr:row>
      <xdr:rowOff>0</xdr:rowOff>
    </xdr:to>
    <xdr:pic macro="[7]!DesignIconClicked">
      <xdr:nvPicPr>
        <xdr:cNvPr id="8" name="BEx3EMR0KDO3DWSYM3Q7ITEIITLH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11633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53</xdr:row>
      <xdr:rowOff>0</xdr:rowOff>
    </xdr:from>
    <xdr:to>
      <xdr:col>6</xdr:col>
      <xdr:colOff>257175</xdr:colOff>
      <xdr:row>53</xdr:row>
      <xdr:rowOff>0</xdr:rowOff>
    </xdr:to>
    <xdr:pic macro="[7]!DesignIconClicked">
      <xdr:nvPicPr>
        <xdr:cNvPr id="9" name="BEx3LJSQF3I8M9HATBRV34Y1Q45N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11633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53</xdr:row>
      <xdr:rowOff>0</xdr:rowOff>
    </xdr:from>
    <xdr:to>
      <xdr:col>6</xdr:col>
      <xdr:colOff>257175</xdr:colOff>
      <xdr:row>53</xdr:row>
      <xdr:rowOff>0</xdr:rowOff>
    </xdr:to>
    <xdr:pic macro="[7]!DesignIconClicked">
      <xdr:nvPicPr>
        <xdr:cNvPr id="10" name="BExZXH732V4QSCO6D17EYUOPSU5E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11633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19</xdr:row>
      <xdr:rowOff>0</xdr:rowOff>
    </xdr:from>
    <xdr:to>
      <xdr:col>4</xdr:col>
      <xdr:colOff>219075</xdr:colOff>
      <xdr:row>19</xdr:row>
      <xdr:rowOff>0</xdr:rowOff>
    </xdr:to>
    <xdr:pic macro="[7]!DesignIconClicked">
      <xdr:nvPicPr>
        <xdr:cNvPr id="1" name="BExH3QJUS2Y8IYQSQH1R2T1W9Q5A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8957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41</xdr:row>
      <xdr:rowOff>0</xdr:rowOff>
    </xdr:from>
    <xdr:to>
      <xdr:col>4</xdr:col>
      <xdr:colOff>257175</xdr:colOff>
      <xdr:row>41</xdr:row>
      <xdr:rowOff>0</xdr:rowOff>
    </xdr:to>
    <xdr:pic macro="[7]!DesignIconClicked">
      <xdr:nvPicPr>
        <xdr:cNvPr id="2" name="BEx3EMR0KDO3DWSYM3Q7ITEIITLH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1059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41</xdr:row>
      <xdr:rowOff>0</xdr:rowOff>
    </xdr:from>
    <xdr:to>
      <xdr:col>4</xdr:col>
      <xdr:colOff>257175</xdr:colOff>
      <xdr:row>41</xdr:row>
      <xdr:rowOff>0</xdr:rowOff>
    </xdr:to>
    <xdr:pic macro="[7]!DesignIconClicked">
      <xdr:nvPicPr>
        <xdr:cNvPr id="3" name="BEx3LJSQF3I8M9HATBRV34Y1Q45N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1059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41</xdr:row>
      <xdr:rowOff>0</xdr:rowOff>
    </xdr:from>
    <xdr:to>
      <xdr:col>4</xdr:col>
      <xdr:colOff>257175</xdr:colOff>
      <xdr:row>41</xdr:row>
      <xdr:rowOff>0</xdr:rowOff>
    </xdr:to>
    <xdr:pic macro="[7]!DesignIconClicked">
      <xdr:nvPicPr>
        <xdr:cNvPr id="4" name="BExZXH732V4QSCO6D17EYUOPSU5E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1059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44</xdr:row>
      <xdr:rowOff>0</xdr:rowOff>
    </xdr:from>
    <xdr:to>
      <xdr:col>4</xdr:col>
      <xdr:colOff>219075</xdr:colOff>
      <xdr:row>44</xdr:row>
      <xdr:rowOff>0</xdr:rowOff>
    </xdr:to>
    <xdr:pic macro="[7]!DesignIconClicked">
      <xdr:nvPicPr>
        <xdr:cNvPr id="5" name="BEx9IA9ZPGM259E7PPY6UT6LGCJV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8202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44</xdr:row>
      <xdr:rowOff>0</xdr:rowOff>
    </xdr:from>
    <xdr:to>
      <xdr:col>4</xdr:col>
      <xdr:colOff>257175</xdr:colOff>
      <xdr:row>44</xdr:row>
      <xdr:rowOff>0</xdr:rowOff>
    </xdr:to>
    <xdr:pic macro="[7]!DesignIconClicked">
      <xdr:nvPicPr>
        <xdr:cNvPr id="6" name="BEx78PVWTEIIAB7ORX6AVJW99P42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98202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19</xdr:row>
      <xdr:rowOff>0</xdr:rowOff>
    </xdr:from>
    <xdr:to>
      <xdr:col>6</xdr:col>
      <xdr:colOff>219075</xdr:colOff>
      <xdr:row>19</xdr:row>
      <xdr:rowOff>0</xdr:rowOff>
    </xdr:to>
    <xdr:pic macro="[7]!DesignIconClicked">
      <xdr:nvPicPr>
        <xdr:cNvPr id="7" name="BExH3QJUS2Y8IYQSQH1R2T1W9Q5A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957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41</xdr:row>
      <xdr:rowOff>0</xdr:rowOff>
    </xdr:from>
    <xdr:to>
      <xdr:col>6</xdr:col>
      <xdr:colOff>257175</xdr:colOff>
      <xdr:row>41</xdr:row>
      <xdr:rowOff>0</xdr:rowOff>
    </xdr:to>
    <xdr:pic macro="[7]!DesignIconClicked">
      <xdr:nvPicPr>
        <xdr:cNvPr id="8" name="BEx3EMR0KDO3DWSYM3Q7ITEIITLH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1059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41</xdr:row>
      <xdr:rowOff>0</xdr:rowOff>
    </xdr:from>
    <xdr:to>
      <xdr:col>6</xdr:col>
      <xdr:colOff>257175</xdr:colOff>
      <xdr:row>41</xdr:row>
      <xdr:rowOff>0</xdr:rowOff>
    </xdr:to>
    <xdr:pic macro="[7]!DesignIconClicked">
      <xdr:nvPicPr>
        <xdr:cNvPr id="9" name="BEx3LJSQF3I8M9HATBRV34Y1Q45N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1059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41</xdr:row>
      <xdr:rowOff>0</xdr:rowOff>
    </xdr:from>
    <xdr:to>
      <xdr:col>6</xdr:col>
      <xdr:colOff>257175</xdr:colOff>
      <xdr:row>41</xdr:row>
      <xdr:rowOff>0</xdr:rowOff>
    </xdr:to>
    <xdr:pic macro="[7]!DesignIconClicked">
      <xdr:nvPicPr>
        <xdr:cNvPr id="10" name="BExZXH732V4QSCO6D17EYUOPSU5E" descr="Expand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1059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4</xdr:col>
      <xdr:colOff>171450</xdr:colOff>
      <xdr:row>0</xdr:row>
      <xdr:rowOff>0</xdr:rowOff>
    </xdr:to>
    <xdr:pic macro="[7]!DesignIconClicked">
      <xdr:nvPicPr>
        <xdr:cNvPr id="1" name="BExGRIW5AMJZ05YZ03KME95MTCW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171450</xdr:colOff>
      <xdr:row>0</xdr:row>
      <xdr:rowOff>0</xdr:rowOff>
    </xdr:to>
    <xdr:pic macro="[7]!DesignIconClicked">
      <xdr:nvPicPr>
        <xdr:cNvPr id="2" name="BExQ2XWWVFVNBL7VOIPO6ZX501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1\SMJERNICE%20FISKALNE%20POLITIKE\Na&#269;ela%202009-2011\knjige%20aktivnosti\Rebalans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Documents%20and%20Settings\skrslovic\My%20Documents\u&#353;teda%20vs%20prer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,0"/>
      <sheetName val="3,2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J42"/>
  <sheetViews>
    <sheetView view="pageBreakPreview" zoomScaleSheetLayoutView="100" workbookViewId="0" topLeftCell="A1">
      <pane xSplit="3" ySplit="7" topLeftCell="D8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D11" sqref="D11"/>
    </sheetView>
  </sheetViews>
  <sheetFormatPr defaultColWidth="9.140625" defaultRowHeight="12.75"/>
  <cols>
    <col min="1" max="1" width="4.8515625" style="3" customWidth="1"/>
    <col min="2" max="2" width="6.28125" style="3" customWidth="1"/>
    <col min="3" max="3" width="37.8515625" style="4" customWidth="1"/>
    <col min="4" max="4" width="11.28125" style="4" customWidth="1"/>
    <col min="5" max="7" width="11.28125" style="5" customWidth="1"/>
    <col min="8" max="8" width="21.57421875" style="6" hidden="1" customWidth="1"/>
    <col min="9" max="9" width="12.57421875" style="7" hidden="1" customWidth="1"/>
    <col min="10" max="16384" width="9.140625" style="5" customWidth="1"/>
  </cols>
  <sheetData>
    <row r="1" spans="1:4" ht="15">
      <c r="A1" s="213" t="s">
        <v>224</v>
      </c>
      <c r="B1" s="213"/>
      <c r="C1" s="213"/>
      <c r="D1" s="73"/>
    </row>
    <row r="2" spans="1:4" ht="15">
      <c r="A2" s="213" t="s">
        <v>226</v>
      </c>
      <c r="B2" s="213"/>
      <c r="C2" s="213"/>
      <c r="D2" s="73"/>
    </row>
    <row r="3" spans="1:4" ht="15">
      <c r="A3" s="213" t="s">
        <v>225</v>
      </c>
      <c r="B3" s="213"/>
      <c r="C3" s="213"/>
      <c r="D3" s="73"/>
    </row>
    <row r="4" spans="1:4" ht="15">
      <c r="A4" s="73"/>
      <c r="B4" s="73"/>
      <c r="C4" s="73"/>
      <c r="D4" s="73"/>
    </row>
    <row r="5" spans="1:8" s="2" customFormat="1" ht="19.5" customHeight="1">
      <c r="A5" s="214" t="s">
        <v>235</v>
      </c>
      <c r="B5" s="214"/>
      <c r="C5" s="214"/>
      <c r="D5" s="214"/>
      <c r="E5" s="214"/>
      <c r="F5" s="214"/>
      <c r="G5" s="214"/>
      <c r="H5" s="1"/>
    </row>
    <row r="6" spans="1:6" ht="18" customHeight="1">
      <c r="A6" s="212" t="s">
        <v>232</v>
      </c>
      <c r="B6" s="212"/>
      <c r="C6" s="212"/>
      <c r="D6" s="212"/>
      <c r="E6" s="212"/>
      <c r="F6" s="16"/>
    </row>
    <row r="7" spans="1:10" s="10" customFormat="1" ht="28.5" customHeight="1">
      <c r="A7" s="74" t="s">
        <v>190</v>
      </c>
      <c r="B7" s="74" t="s">
        <v>189</v>
      </c>
      <c r="C7" s="58" t="s">
        <v>4</v>
      </c>
      <c r="D7" s="96" t="s">
        <v>227</v>
      </c>
      <c r="E7" s="75" t="s">
        <v>228</v>
      </c>
      <c r="F7" s="76" t="s">
        <v>229</v>
      </c>
      <c r="G7" s="75" t="s">
        <v>230</v>
      </c>
      <c r="H7" s="8" t="s">
        <v>5</v>
      </c>
      <c r="I7" s="97"/>
      <c r="J7" s="95" t="s">
        <v>231</v>
      </c>
    </row>
    <row r="8" spans="1:10" s="10" customFormat="1" ht="15.75" customHeight="1">
      <c r="A8" s="74">
        <v>1</v>
      </c>
      <c r="B8" s="74">
        <v>2</v>
      </c>
      <c r="C8" s="58">
        <v>3</v>
      </c>
      <c r="D8" s="58">
        <v>4</v>
      </c>
      <c r="E8" s="75">
        <v>5</v>
      </c>
      <c r="F8" s="76">
        <v>6</v>
      </c>
      <c r="G8" s="75">
        <v>7</v>
      </c>
      <c r="H8" s="77"/>
      <c r="I8" s="9"/>
      <c r="J8" s="95">
        <v>8</v>
      </c>
    </row>
    <row r="9" spans="1:10" s="14" customFormat="1" ht="18" customHeight="1">
      <c r="A9" s="81"/>
      <c r="B9" s="82" t="s">
        <v>6</v>
      </c>
      <c r="C9" s="83" t="s">
        <v>1</v>
      </c>
      <c r="D9" s="84">
        <v>4964093</v>
      </c>
      <c r="E9" s="84">
        <v>6480000</v>
      </c>
      <c r="F9" s="85">
        <f>F10+F14+F17+F20+F24</f>
        <v>6030000</v>
      </c>
      <c r="G9" s="84">
        <f>G10+G14+G17+G20+G24</f>
        <v>5025401.01</v>
      </c>
      <c r="H9" s="12"/>
      <c r="I9" s="13"/>
      <c r="J9" s="94">
        <f>G9/F9*100</f>
        <v>83.33998358208954</v>
      </c>
    </row>
    <row r="10" spans="1:10" ht="16.5" customHeight="1">
      <c r="A10" s="50"/>
      <c r="B10" s="50">
        <v>61</v>
      </c>
      <c r="C10" s="51" t="s">
        <v>8</v>
      </c>
      <c r="D10" s="52">
        <v>3288262</v>
      </c>
      <c r="E10" s="52">
        <v>3640000</v>
      </c>
      <c r="F10" s="65">
        <f>F11+F12+F13</f>
        <v>3640000</v>
      </c>
      <c r="G10" s="52">
        <f>G11+G12+G13</f>
        <v>3327983.53</v>
      </c>
      <c r="J10" s="94">
        <f aca="true" t="shared" si="0" ref="J10:J32">G10/F10*100</f>
        <v>91.42811895604395</v>
      </c>
    </row>
    <row r="11" spans="1:10" ht="15" customHeight="1">
      <c r="A11" s="50">
        <v>1</v>
      </c>
      <c r="B11" s="50">
        <v>611</v>
      </c>
      <c r="C11" s="51" t="s">
        <v>9</v>
      </c>
      <c r="D11" s="52">
        <v>3178010</v>
      </c>
      <c r="E11" s="52">
        <v>3500000</v>
      </c>
      <c r="F11" s="65">
        <v>3500000</v>
      </c>
      <c r="G11" s="52">
        <v>3187318.92</v>
      </c>
      <c r="H11" s="15" t="s">
        <v>10</v>
      </c>
      <c r="J11" s="94">
        <f t="shared" si="0"/>
        <v>91.06625485714287</v>
      </c>
    </row>
    <row r="12" spans="1:10" ht="15" customHeight="1">
      <c r="A12" s="50">
        <v>1</v>
      </c>
      <c r="B12" s="50">
        <v>613</v>
      </c>
      <c r="C12" s="51" t="s">
        <v>11</v>
      </c>
      <c r="D12" s="78">
        <v>63966</v>
      </c>
      <c r="E12" s="53">
        <v>80000</v>
      </c>
      <c r="F12" s="66">
        <v>80000</v>
      </c>
      <c r="G12" s="53">
        <v>88545.48</v>
      </c>
      <c r="H12" s="16"/>
      <c r="J12" s="94">
        <f t="shared" si="0"/>
        <v>110.68185</v>
      </c>
    </row>
    <row r="13" spans="1:10" ht="15" customHeight="1">
      <c r="A13" s="50">
        <v>1</v>
      </c>
      <c r="B13" s="50">
        <v>614</v>
      </c>
      <c r="C13" s="51" t="s">
        <v>12</v>
      </c>
      <c r="D13" s="78">
        <v>46286</v>
      </c>
      <c r="E13" s="53">
        <v>60000</v>
      </c>
      <c r="F13" s="66">
        <v>60000</v>
      </c>
      <c r="G13" s="53">
        <v>52119.13</v>
      </c>
      <c r="H13" s="16"/>
      <c r="J13" s="94">
        <f t="shared" si="0"/>
        <v>86.86521666666667</v>
      </c>
    </row>
    <row r="14" spans="1:10" s="14" customFormat="1" ht="26.25" customHeight="1">
      <c r="A14" s="86"/>
      <c r="B14" s="81">
        <v>63</v>
      </c>
      <c r="C14" s="83" t="s">
        <v>13</v>
      </c>
      <c r="D14" s="87">
        <v>797897</v>
      </c>
      <c r="E14" s="84">
        <v>1100000</v>
      </c>
      <c r="F14" s="85">
        <f>F15+F16</f>
        <v>900000</v>
      </c>
      <c r="G14" s="84">
        <f>G15+G16</f>
        <v>740113.89</v>
      </c>
      <c r="H14" s="11">
        <f>E14-1865063548</f>
        <v>-1863963548</v>
      </c>
      <c r="I14" s="17"/>
      <c r="J14" s="94">
        <f t="shared" si="0"/>
        <v>82.23487666666666</v>
      </c>
    </row>
    <row r="15" spans="1:10" ht="15" customHeight="1">
      <c r="A15" s="50">
        <v>4</v>
      </c>
      <c r="B15" s="50">
        <v>633</v>
      </c>
      <c r="C15" s="51" t="s">
        <v>14</v>
      </c>
      <c r="D15" s="78">
        <v>656210</v>
      </c>
      <c r="E15" s="53">
        <v>900000</v>
      </c>
      <c r="F15" s="66">
        <v>900000</v>
      </c>
      <c r="G15" s="53">
        <v>740113.89</v>
      </c>
      <c r="H15" s="16" t="s">
        <v>15</v>
      </c>
      <c r="J15" s="94">
        <f t="shared" si="0"/>
        <v>82.23487666666666</v>
      </c>
    </row>
    <row r="16" spans="1:10" s="22" customFormat="1" ht="30" customHeight="1">
      <c r="A16" s="54">
        <v>4</v>
      </c>
      <c r="B16" s="54">
        <v>634</v>
      </c>
      <c r="C16" s="55" t="s">
        <v>16</v>
      </c>
      <c r="D16" s="79">
        <v>141687</v>
      </c>
      <c r="E16" s="56">
        <v>200000</v>
      </c>
      <c r="F16" s="67">
        <v>0</v>
      </c>
      <c r="G16" s="56">
        <v>0</v>
      </c>
      <c r="H16" s="16"/>
      <c r="I16" s="21"/>
      <c r="J16" s="94"/>
    </row>
    <row r="17" spans="1:10" ht="16.5" customHeight="1">
      <c r="A17" s="50"/>
      <c r="B17" s="50">
        <v>64</v>
      </c>
      <c r="C17" s="51" t="s">
        <v>17</v>
      </c>
      <c r="D17" s="78">
        <v>120803</v>
      </c>
      <c r="E17" s="53">
        <v>260000</v>
      </c>
      <c r="F17" s="66">
        <f>F18+F19</f>
        <v>260000</v>
      </c>
      <c r="G17" s="53">
        <f>G18+G19</f>
        <v>139369.27000000002</v>
      </c>
      <c r="J17" s="94">
        <f t="shared" si="0"/>
        <v>53.60356538461539</v>
      </c>
    </row>
    <row r="18" spans="1:10" ht="15" customHeight="1">
      <c r="A18" s="50">
        <v>1</v>
      </c>
      <c r="B18" s="50">
        <v>641</v>
      </c>
      <c r="C18" s="51" t="s">
        <v>18</v>
      </c>
      <c r="D18" s="78">
        <v>720</v>
      </c>
      <c r="E18" s="53">
        <v>10000</v>
      </c>
      <c r="F18" s="66">
        <v>10000</v>
      </c>
      <c r="G18" s="53">
        <v>475.42</v>
      </c>
      <c r="H18" s="16"/>
      <c r="J18" s="94">
        <f t="shared" si="0"/>
        <v>4.7542</v>
      </c>
    </row>
    <row r="19" spans="1:10" ht="15" customHeight="1">
      <c r="A19" s="50">
        <v>1</v>
      </c>
      <c r="B19" s="50">
        <v>642</v>
      </c>
      <c r="C19" s="51" t="s">
        <v>19</v>
      </c>
      <c r="D19" s="78">
        <v>120084</v>
      </c>
      <c r="E19" s="52">
        <v>250000</v>
      </c>
      <c r="F19" s="65">
        <v>250000</v>
      </c>
      <c r="G19" s="52">
        <v>138893.85</v>
      </c>
      <c r="H19" s="16"/>
      <c r="J19" s="94">
        <f t="shared" si="0"/>
        <v>55.55754</v>
      </c>
    </row>
    <row r="20" spans="1:10" s="20" customFormat="1" ht="32.25" customHeight="1">
      <c r="A20" s="88"/>
      <c r="B20" s="88">
        <v>65</v>
      </c>
      <c r="C20" s="55" t="s">
        <v>20</v>
      </c>
      <c r="D20" s="79">
        <v>757131</v>
      </c>
      <c r="E20" s="89">
        <v>1480000</v>
      </c>
      <c r="F20" s="90">
        <f>F21+F22+F23</f>
        <v>1220000</v>
      </c>
      <c r="G20" s="89">
        <f>G21+G22+G23</f>
        <v>809583.1200000001</v>
      </c>
      <c r="H20" s="23"/>
      <c r="I20" s="19"/>
      <c r="J20" s="94">
        <f t="shared" si="0"/>
        <v>66.35927213114755</v>
      </c>
    </row>
    <row r="21" spans="1:10" ht="15" customHeight="1">
      <c r="A21" s="50">
        <v>1</v>
      </c>
      <c r="B21" s="50">
        <v>651</v>
      </c>
      <c r="C21" s="51" t="s">
        <v>21</v>
      </c>
      <c r="D21" s="78">
        <v>31850</v>
      </c>
      <c r="E21" s="52">
        <v>20000</v>
      </c>
      <c r="F21" s="65">
        <v>70000</v>
      </c>
      <c r="G21" s="52">
        <v>54740.24</v>
      </c>
      <c r="H21" s="16"/>
      <c r="J21" s="94">
        <f t="shared" si="0"/>
        <v>78.20034285714286</v>
      </c>
    </row>
    <row r="22" spans="1:10" ht="15" customHeight="1">
      <c r="A22" s="50">
        <v>3</v>
      </c>
      <c r="B22" s="50">
        <v>652</v>
      </c>
      <c r="C22" s="51" t="s">
        <v>22</v>
      </c>
      <c r="D22" s="78">
        <v>485400</v>
      </c>
      <c r="E22" s="52">
        <v>800000</v>
      </c>
      <c r="F22" s="65">
        <v>800000</v>
      </c>
      <c r="G22" s="52">
        <v>526873.56</v>
      </c>
      <c r="H22" s="16"/>
      <c r="J22" s="94">
        <f t="shared" si="0"/>
        <v>65.859195</v>
      </c>
    </row>
    <row r="23" spans="1:10" ht="15">
      <c r="A23" s="54">
        <v>3</v>
      </c>
      <c r="B23" s="54">
        <v>653</v>
      </c>
      <c r="C23" s="58" t="s">
        <v>0</v>
      </c>
      <c r="D23" s="79">
        <v>221317</v>
      </c>
      <c r="E23" s="57">
        <v>650000</v>
      </c>
      <c r="F23" s="67">
        <v>350000</v>
      </c>
      <c r="G23" s="57">
        <v>227969.32</v>
      </c>
      <c r="H23" s="16"/>
      <c r="J23" s="94">
        <f t="shared" si="0"/>
        <v>65.13409142857142</v>
      </c>
    </row>
    <row r="24" spans="1:10" s="25" customFormat="1" ht="15.75" customHeight="1">
      <c r="A24" s="50"/>
      <c r="B24" s="50">
        <v>68</v>
      </c>
      <c r="C24" s="51" t="s">
        <v>23</v>
      </c>
      <c r="D24" s="78">
        <v>18564</v>
      </c>
      <c r="E24" s="52">
        <v>10000</v>
      </c>
      <c r="F24" s="65">
        <f>F25</f>
        <v>10000</v>
      </c>
      <c r="G24" s="52">
        <f>G25</f>
        <v>8351.2</v>
      </c>
      <c r="H24" s="6"/>
      <c r="I24" s="24"/>
      <c r="J24" s="94">
        <f t="shared" si="0"/>
        <v>83.51200000000001</v>
      </c>
    </row>
    <row r="25" spans="1:10" ht="15" customHeight="1">
      <c r="A25" s="50">
        <v>1</v>
      </c>
      <c r="B25" s="50">
        <v>683</v>
      </c>
      <c r="C25" s="59" t="s">
        <v>24</v>
      </c>
      <c r="D25" s="80">
        <v>18564</v>
      </c>
      <c r="E25" s="60">
        <v>10000</v>
      </c>
      <c r="F25" s="68">
        <v>10000</v>
      </c>
      <c r="G25" s="60">
        <v>8351.2</v>
      </c>
      <c r="H25" s="16"/>
      <c r="J25" s="94">
        <f t="shared" si="0"/>
        <v>83.51200000000001</v>
      </c>
    </row>
    <row r="26" spans="1:10" s="27" customFormat="1" ht="29.25" customHeight="1">
      <c r="A26" s="81"/>
      <c r="B26" s="82" t="s">
        <v>25</v>
      </c>
      <c r="C26" s="91" t="s">
        <v>2</v>
      </c>
      <c r="D26" s="87">
        <v>15222</v>
      </c>
      <c r="E26" s="84">
        <v>470000</v>
      </c>
      <c r="F26" s="85">
        <f>F27+F29</f>
        <v>412000</v>
      </c>
      <c r="G26" s="84">
        <f>G27+G29</f>
        <v>64373.3</v>
      </c>
      <c r="H26" s="6"/>
      <c r="I26" s="26"/>
      <c r="J26" s="94">
        <f t="shared" si="0"/>
        <v>15.624587378640777</v>
      </c>
    </row>
    <row r="27" spans="1:10" s="22" customFormat="1" ht="27">
      <c r="A27" s="54"/>
      <c r="B27" s="54">
        <v>71</v>
      </c>
      <c r="C27" s="55" t="s">
        <v>26</v>
      </c>
      <c r="D27" s="79">
        <v>12255</v>
      </c>
      <c r="E27" s="57">
        <v>320000</v>
      </c>
      <c r="F27" s="67">
        <f>F28</f>
        <v>220000</v>
      </c>
      <c r="G27" s="57">
        <f>G28</f>
        <v>60674.87</v>
      </c>
      <c r="H27" s="6"/>
      <c r="I27" s="21"/>
      <c r="J27" s="94">
        <f t="shared" si="0"/>
        <v>27.579486363636363</v>
      </c>
    </row>
    <row r="28" spans="1:10" ht="27">
      <c r="A28" s="54">
        <v>6</v>
      </c>
      <c r="B28" s="54">
        <v>711</v>
      </c>
      <c r="C28" s="58" t="s">
        <v>27</v>
      </c>
      <c r="D28" s="79">
        <v>12255</v>
      </c>
      <c r="E28" s="57">
        <v>320000</v>
      </c>
      <c r="F28" s="67">
        <v>220000</v>
      </c>
      <c r="G28" s="57">
        <v>60674.87</v>
      </c>
      <c r="H28" s="16"/>
      <c r="J28" s="94">
        <f t="shared" si="0"/>
        <v>27.579486363636363</v>
      </c>
    </row>
    <row r="29" spans="1:10" s="20" customFormat="1" ht="28.5" customHeight="1">
      <c r="A29" s="88"/>
      <c r="B29" s="88">
        <v>72</v>
      </c>
      <c r="C29" s="55" t="s">
        <v>28</v>
      </c>
      <c r="D29" s="79">
        <v>2968</v>
      </c>
      <c r="E29" s="89">
        <v>150000</v>
      </c>
      <c r="F29" s="90">
        <f>F30</f>
        <v>192000</v>
      </c>
      <c r="G29" s="89">
        <f>G30</f>
        <v>3698.43</v>
      </c>
      <c r="H29" s="6"/>
      <c r="I29" s="19"/>
      <c r="J29" s="94">
        <f t="shared" si="0"/>
        <v>1.9262656249999999</v>
      </c>
    </row>
    <row r="30" spans="1:10" s="18" customFormat="1" ht="15" customHeight="1">
      <c r="A30" s="50">
        <v>6</v>
      </c>
      <c r="B30" s="50">
        <v>721</v>
      </c>
      <c r="C30" s="61" t="s">
        <v>29</v>
      </c>
      <c r="D30" s="53">
        <v>2968</v>
      </c>
      <c r="E30" s="53">
        <v>150000</v>
      </c>
      <c r="F30" s="66">
        <v>192000</v>
      </c>
      <c r="G30" s="53">
        <v>3698.43</v>
      </c>
      <c r="H30" s="16"/>
      <c r="I30" s="28"/>
      <c r="J30" s="94">
        <f t="shared" si="0"/>
        <v>1.9262656249999999</v>
      </c>
    </row>
    <row r="31" spans="1:10" s="30" customFormat="1" ht="30" customHeight="1" hidden="1">
      <c r="A31" s="92"/>
      <c r="B31" s="92">
        <v>726</v>
      </c>
      <c r="C31" s="19" t="s">
        <v>30</v>
      </c>
      <c r="D31" s="19"/>
      <c r="E31" s="93">
        <v>0</v>
      </c>
      <c r="F31" s="93"/>
      <c r="G31" s="57"/>
      <c r="H31" s="6"/>
      <c r="I31" s="29"/>
      <c r="J31" s="94" t="e">
        <f t="shared" si="0"/>
        <v>#DIV/0!</v>
      </c>
    </row>
    <row r="32" spans="1:10" ht="15">
      <c r="A32" s="62"/>
      <c r="B32" s="63"/>
      <c r="C32" s="51" t="s">
        <v>197</v>
      </c>
      <c r="D32" s="52">
        <v>4979316</v>
      </c>
      <c r="E32" s="52">
        <f>E9+E26</f>
        <v>6950000</v>
      </c>
      <c r="F32" s="65">
        <f>F9+F26</f>
        <v>6442000</v>
      </c>
      <c r="G32" s="52">
        <f>G9+G26</f>
        <v>5089774.31</v>
      </c>
      <c r="J32" s="94">
        <f t="shared" si="0"/>
        <v>79.0092255510711</v>
      </c>
    </row>
    <row r="33" spans="5:7" ht="15">
      <c r="E33" s="31"/>
      <c r="F33" s="31"/>
      <c r="G33" s="31"/>
    </row>
    <row r="34" spans="3:7" ht="15">
      <c r="C34" s="64" t="s">
        <v>198</v>
      </c>
      <c r="D34" s="64"/>
      <c r="E34" s="32"/>
      <c r="F34" s="32"/>
      <c r="G34" s="32"/>
    </row>
    <row r="35" spans="3:7" ht="15">
      <c r="C35" s="64" t="s">
        <v>199</v>
      </c>
      <c r="D35" s="64"/>
      <c r="E35" s="33"/>
      <c r="F35" s="33"/>
      <c r="G35" s="33"/>
    </row>
    <row r="36" spans="3:4" ht="15">
      <c r="C36" s="64" t="s">
        <v>216</v>
      </c>
      <c r="D36" s="64"/>
    </row>
    <row r="37" spans="3:4" ht="15">
      <c r="C37" s="64" t="s">
        <v>217</v>
      </c>
      <c r="D37" s="64"/>
    </row>
    <row r="38" spans="3:4" ht="15">
      <c r="C38" s="64" t="s">
        <v>218</v>
      </c>
      <c r="D38" s="64"/>
    </row>
    <row r="39" spans="3:4" ht="15">
      <c r="C39" s="64" t="s">
        <v>219</v>
      </c>
      <c r="D39" s="64"/>
    </row>
    <row r="40" spans="3:4" ht="15">
      <c r="C40" s="64" t="s">
        <v>220</v>
      </c>
      <c r="D40" s="64"/>
    </row>
    <row r="41" spans="3:4" ht="15">
      <c r="C41" s="64" t="s">
        <v>200</v>
      </c>
      <c r="D41" s="64"/>
    </row>
    <row r="42" spans="3:4" ht="15">
      <c r="C42" s="64" t="s">
        <v>221</v>
      </c>
      <c r="D42" s="64"/>
    </row>
  </sheetData>
  <mergeCells count="5">
    <mergeCell ref="A6:E6"/>
    <mergeCell ref="A1:C1"/>
    <mergeCell ref="A2:C2"/>
    <mergeCell ref="A3:C3"/>
    <mergeCell ref="A5:G5"/>
  </mergeCells>
  <printOptions/>
  <pageMargins left="0.7480314960629921" right="0.15748031496062992" top="0.9055118110236221" bottom="0.31496062992125984" header="0.2755905511811024" footer="0.1574803149606299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J45"/>
  <sheetViews>
    <sheetView tabSelected="1" view="pageBreakPreview" zoomScaleSheetLayoutView="100" workbookViewId="0" topLeftCell="A1">
      <pane xSplit="3" ySplit="7" topLeftCell="D8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E34" sqref="E34"/>
    </sheetView>
  </sheetViews>
  <sheetFormatPr defaultColWidth="9.140625" defaultRowHeight="12.75"/>
  <cols>
    <col min="1" max="1" width="4.8515625" style="3" customWidth="1"/>
    <col min="2" max="2" width="6.28125" style="3" customWidth="1"/>
    <col min="3" max="3" width="37.8515625" style="4" customWidth="1"/>
    <col min="4" max="4" width="11.28125" style="4" customWidth="1"/>
    <col min="5" max="7" width="11.28125" style="5" customWidth="1"/>
    <col min="8" max="8" width="21.57421875" style="16" hidden="1" customWidth="1"/>
    <col min="9" max="9" width="12.57421875" style="7" hidden="1" customWidth="1"/>
    <col min="10" max="16384" width="9.140625" style="5" customWidth="1"/>
  </cols>
  <sheetData>
    <row r="1" spans="1:4" ht="15">
      <c r="A1" s="213" t="s">
        <v>224</v>
      </c>
      <c r="B1" s="213"/>
      <c r="C1" s="213"/>
      <c r="D1" s="73"/>
    </row>
    <row r="2" spans="1:4" ht="15">
      <c r="A2" s="213" t="s">
        <v>226</v>
      </c>
      <c r="B2" s="213"/>
      <c r="C2" s="213"/>
      <c r="D2" s="73"/>
    </row>
    <row r="3" spans="1:4" ht="15">
      <c r="A3" s="213" t="s">
        <v>225</v>
      </c>
      <c r="B3" s="213"/>
      <c r="C3" s="213"/>
      <c r="D3" s="73"/>
    </row>
    <row r="4" spans="1:4" ht="15">
      <c r="A4" s="73"/>
      <c r="B4" s="73"/>
      <c r="C4" s="73"/>
      <c r="D4" s="73"/>
    </row>
    <row r="5" spans="1:8" s="2" customFormat="1" ht="19.5" customHeight="1">
      <c r="A5" s="214" t="s">
        <v>235</v>
      </c>
      <c r="B5" s="214"/>
      <c r="C5" s="214"/>
      <c r="D5" s="214"/>
      <c r="E5" s="214"/>
      <c r="F5" s="214"/>
      <c r="G5" s="214"/>
      <c r="H5" s="1"/>
    </row>
    <row r="6" spans="1:6" ht="18" customHeight="1">
      <c r="A6" s="212" t="s">
        <v>233</v>
      </c>
      <c r="B6" s="212"/>
      <c r="C6" s="212"/>
      <c r="D6" s="212"/>
      <c r="E6" s="212"/>
      <c r="F6" s="16"/>
    </row>
    <row r="7" spans="1:10" s="10" customFormat="1" ht="28.5" customHeight="1">
      <c r="A7" s="74" t="s">
        <v>190</v>
      </c>
      <c r="B7" s="74" t="s">
        <v>189</v>
      </c>
      <c r="C7" s="58" t="s">
        <v>4</v>
      </c>
      <c r="D7" s="96" t="s">
        <v>227</v>
      </c>
      <c r="E7" s="75" t="s">
        <v>228</v>
      </c>
      <c r="F7" s="76" t="s">
        <v>229</v>
      </c>
      <c r="G7" s="75" t="s">
        <v>230</v>
      </c>
      <c r="H7" s="77" t="s">
        <v>5</v>
      </c>
      <c r="I7" s="97"/>
      <c r="J7" s="95" t="s">
        <v>231</v>
      </c>
    </row>
    <row r="8" spans="1:10" s="10" customFormat="1" ht="15.75" customHeight="1">
      <c r="A8" s="109">
        <v>1</v>
      </c>
      <c r="B8" s="109">
        <v>2</v>
      </c>
      <c r="C8" s="110">
        <v>3</v>
      </c>
      <c r="D8" s="110">
        <v>4</v>
      </c>
      <c r="E8" s="111">
        <v>5</v>
      </c>
      <c r="F8" s="112">
        <v>6</v>
      </c>
      <c r="G8" s="111">
        <v>7</v>
      </c>
      <c r="H8" s="113"/>
      <c r="I8" s="114"/>
      <c r="J8" s="109">
        <v>8</v>
      </c>
    </row>
    <row r="9" spans="1:10" ht="15">
      <c r="A9" s="37" t="s">
        <v>7</v>
      </c>
      <c r="B9" s="37">
        <v>3</v>
      </c>
      <c r="C9" s="98" t="s">
        <v>31</v>
      </c>
      <c r="D9" s="106">
        <v>4865053</v>
      </c>
      <c r="E9" s="40">
        <v>4910000</v>
      </c>
      <c r="F9" s="40">
        <f>F10+F14+F19+F21+F23+F25+F27</f>
        <v>4866000</v>
      </c>
      <c r="G9" s="40">
        <f>G10+G14+G19+G21+G23+G25+G27</f>
        <v>4499739.289999999</v>
      </c>
      <c r="J9" s="115">
        <f>G9/F9*100</f>
        <v>92.47306391286476</v>
      </c>
    </row>
    <row r="10" spans="1:10" ht="15">
      <c r="A10" s="37"/>
      <c r="B10" s="37">
        <v>31</v>
      </c>
      <c r="C10" s="99" t="s">
        <v>32</v>
      </c>
      <c r="D10" s="106">
        <v>710506</v>
      </c>
      <c r="E10" s="40">
        <v>757000</v>
      </c>
      <c r="F10" s="40">
        <f>F11+F12+F13</f>
        <v>637000</v>
      </c>
      <c r="G10" s="40">
        <f>G11+G12+G13</f>
        <v>608979.88</v>
      </c>
      <c r="J10" s="115">
        <f aca="true" t="shared" si="0" ref="J10:J31">G10/F10*100</f>
        <v>95.60123704866562</v>
      </c>
    </row>
    <row r="11" spans="1:10" ht="15">
      <c r="A11" s="38">
        <v>1</v>
      </c>
      <c r="B11" s="37" t="s">
        <v>33</v>
      </c>
      <c r="C11" s="39" t="s">
        <v>34</v>
      </c>
      <c r="D11" s="106">
        <v>590079</v>
      </c>
      <c r="E11" s="40">
        <v>610000</v>
      </c>
      <c r="F11" s="40">
        <v>520000</v>
      </c>
      <c r="G11" s="40">
        <v>501208.37</v>
      </c>
      <c r="J11" s="115">
        <f t="shared" si="0"/>
        <v>96.386225</v>
      </c>
    </row>
    <row r="12" spans="1:10" ht="15">
      <c r="A12" s="38">
        <v>1</v>
      </c>
      <c r="B12" s="41">
        <v>312</v>
      </c>
      <c r="C12" s="42" t="s">
        <v>35</v>
      </c>
      <c r="D12" s="107">
        <v>27588</v>
      </c>
      <c r="E12" s="43">
        <v>37000</v>
      </c>
      <c r="F12" s="43">
        <v>35000</v>
      </c>
      <c r="G12" s="40">
        <v>31588</v>
      </c>
      <c r="J12" s="115">
        <f t="shared" si="0"/>
        <v>90.25142857142858</v>
      </c>
    </row>
    <row r="13" spans="1:10" ht="15">
      <c r="A13" s="38">
        <v>1</v>
      </c>
      <c r="B13" s="41">
        <v>313</v>
      </c>
      <c r="C13" s="42" t="s">
        <v>36</v>
      </c>
      <c r="D13" s="107">
        <v>92839</v>
      </c>
      <c r="E13" s="43">
        <v>110000</v>
      </c>
      <c r="F13" s="43">
        <v>82000</v>
      </c>
      <c r="G13" s="40">
        <v>76183.51</v>
      </c>
      <c r="J13" s="115">
        <f t="shared" si="0"/>
        <v>92.90671951219511</v>
      </c>
    </row>
    <row r="14" spans="1:10" ht="15">
      <c r="A14" s="37"/>
      <c r="B14" s="37">
        <v>32</v>
      </c>
      <c r="C14" s="100" t="s">
        <v>37</v>
      </c>
      <c r="D14" s="106">
        <v>1648952</v>
      </c>
      <c r="E14" s="40">
        <v>2175000</v>
      </c>
      <c r="F14" s="40">
        <f>F15+F16+F17+F18</f>
        <v>2222000</v>
      </c>
      <c r="G14" s="40">
        <f>G15+G16+G17+G18</f>
        <v>2036609.5299999998</v>
      </c>
      <c r="J14" s="115">
        <f t="shared" si="0"/>
        <v>91.65659450945094</v>
      </c>
    </row>
    <row r="15" spans="1:10" ht="15">
      <c r="A15" s="38">
        <v>1</v>
      </c>
      <c r="B15" s="37" t="s">
        <v>38</v>
      </c>
      <c r="C15" s="44" t="s">
        <v>39</v>
      </c>
      <c r="D15" s="106">
        <v>68280</v>
      </c>
      <c r="E15" s="40">
        <v>85000</v>
      </c>
      <c r="F15" s="40">
        <v>80000</v>
      </c>
      <c r="G15" s="40">
        <v>76462</v>
      </c>
      <c r="J15" s="115">
        <f t="shared" si="0"/>
        <v>95.5775</v>
      </c>
    </row>
    <row r="16" spans="1:10" ht="15">
      <c r="A16" s="38">
        <v>1</v>
      </c>
      <c r="B16" s="37" t="s">
        <v>40</v>
      </c>
      <c r="C16" s="44" t="s">
        <v>41</v>
      </c>
      <c r="D16" s="106">
        <v>447507</v>
      </c>
      <c r="E16" s="40">
        <v>523000</v>
      </c>
      <c r="F16" s="40">
        <v>552000</v>
      </c>
      <c r="G16" s="40">
        <v>524658.2</v>
      </c>
      <c r="J16" s="115">
        <f t="shared" si="0"/>
        <v>95.04677536231884</v>
      </c>
    </row>
    <row r="17" spans="1:10" ht="15">
      <c r="A17" s="38" t="s">
        <v>222</v>
      </c>
      <c r="B17" s="37" t="s">
        <v>42</v>
      </c>
      <c r="C17" s="44" t="s">
        <v>43</v>
      </c>
      <c r="D17" s="106">
        <v>765672</v>
      </c>
      <c r="E17" s="40">
        <v>988000</v>
      </c>
      <c r="F17" s="40">
        <v>1045000</v>
      </c>
      <c r="G17" s="40">
        <v>973521.97</v>
      </c>
      <c r="J17" s="115">
        <f t="shared" si="0"/>
        <v>93.1599971291866</v>
      </c>
    </row>
    <row r="18" spans="1:10" ht="15">
      <c r="A18" s="38">
        <v>1</v>
      </c>
      <c r="B18" s="37" t="s">
        <v>44</v>
      </c>
      <c r="C18" s="44" t="s">
        <v>45</v>
      </c>
      <c r="D18" s="106">
        <v>367493</v>
      </c>
      <c r="E18" s="40">
        <v>579000</v>
      </c>
      <c r="F18" s="40">
        <v>545000</v>
      </c>
      <c r="G18" s="40">
        <v>461967.36</v>
      </c>
      <c r="J18" s="115">
        <f t="shared" si="0"/>
        <v>84.76465321100916</v>
      </c>
    </row>
    <row r="19" spans="1:10" ht="15">
      <c r="A19" s="37"/>
      <c r="B19" s="37">
        <v>34</v>
      </c>
      <c r="C19" s="100" t="s">
        <v>46</v>
      </c>
      <c r="D19" s="106">
        <v>36216</v>
      </c>
      <c r="E19" s="40">
        <v>35000</v>
      </c>
      <c r="F19" s="40">
        <f>F20</f>
        <v>75000</v>
      </c>
      <c r="G19" s="40">
        <f>G20</f>
        <v>66674.62</v>
      </c>
      <c r="J19" s="115">
        <f t="shared" si="0"/>
        <v>88.89949333333333</v>
      </c>
    </row>
    <row r="20" spans="1:10" ht="15">
      <c r="A20" s="38">
        <v>1</v>
      </c>
      <c r="B20" s="37" t="s">
        <v>47</v>
      </c>
      <c r="C20" s="39" t="s">
        <v>48</v>
      </c>
      <c r="D20" s="106">
        <v>36216</v>
      </c>
      <c r="E20" s="40">
        <v>35000</v>
      </c>
      <c r="F20" s="40">
        <v>75000</v>
      </c>
      <c r="G20" s="40">
        <v>66674.62</v>
      </c>
      <c r="J20" s="115">
        <f t="shared" si="0"/>
        <v>88.89949333333333</v>
      </c>
    </row>
    <row r="21" spans="1:10" ht="15">
      <c r="A21" s="37"/>
      <c r="B21" s="37">
        <v>35</v>
      </c>
      <c r="C21" s="100" t="s">
        <v>49</v>
      </c>
      <c r="D21" s="106">
        <v>37785</v>
      </c>
      <c r="E21" s="40">
        <v>50000</v>
      </c>
      <c r="F21" s="40">
        <f>F22</f>
        <v>30000</v>
      </c>
      <c r="G21" s="40">
        <f>G22</f>
        <v>24975</v>
      </c>
      <c r="J21" s="115">
        <f t="shared" si="0"/>
        <v>83.25</v>
      </c>
    </row>
    <row r="22" spans="1:10" ht="39">
      <c r="A22" s="38">
        <v>1</v>
      </c>
      <c r="B22" s="45" t="s">
        <v>50</v>
      </c>
      <c r="C22" s="46" t="s">
        <v>51</v>
      </c>
      <c r="D22" s="108">
        <v>37785</v>
      </c>
      <c r="E22" s="47">
        <v>50000</v>
      </c>
      <c r="F22" s="47">
        <v>30000</v>
      </c>
      <c r="G22" s="47">
        <v>24975</v>
      </c>
      <c r="J22" s="115">
        <f t="shared" si="0"/>
        <v>83.25</v>
      </c>
    </row>
    <row r="23" spans="1:10" ht="26.25">
      <c r="A23" s="45"/>
      <c r="B23" s="45">
        <v>36</v>
      </c>
      <c r="C23" s="101" t="s">
        <v>52</v>
      </c>
      <c r="D23" s="108">
        <v>274331</v>
      </c>
      <c r="E23" s="47">
        <v>275000</v>
      </c>
      <c r="F23" s="47">
        <f>F24</f>
        <v>275000</v>
      </c>
      <c r="G23" s="47">
        <f>G24</f>
        <v>274331.36</v>
      </c>
      <c r="J23" s="115">
        <f t="shared" si="0"/>
        <v>99.75685818181817</v>
      </c>
    </row>
    <row r="24" spans="1:10" ht="15">
      <c r="A24" s="38">
        <v>1</v>
      </c>
      <c r="B24" s="37" t="s">
        <v>53</v>
      </c>
      <c r="C24" s="39" t="s">
        <v>54</v>
      </c>
      <c r="D24" s="106">
        <v>274331</v>
      </c>
      <c r="E24" s="40">
        <v>275000</v>
      </c>
      <c r="F24" s="40">
        <v>275000</v>
      </c>
      <c r="G24" s="40">
        <v>274331.36</v>
      </c>
      <c r="J24" s="115">
        <f t="shared" si="0"/>
        <v>99.75685818181817</v>
      </c>
    </row>
    <row r="25" spans="1:10" ht="26.25">
      <c r="A25" s="45"/>
      <c r="B25" s="45">
        <v>37</v>
      </c>
      <c r="C25" s="101" t="s">
        <v>55</v>
      </c>
      <c r="D25" s="108">
        <v>350164</v>
      </c>
      <c r="E25" s="47">
        <v>380000</v>
      </c>
      <c r="F25" s="47">
        <f>F26</f>
        <v>355000</v>
      </c>
      <c r="G25" s="47">
        <f>G26</f>
        <v>334406.55</v>
      </c>
      <c r="J25" s="115">
        <f t="shared" si="0"/>
        <v>94.19902816901407</v>
      </c>
    </row>
    <row r="26" spans="1:10" ht="26.25">
      <c r="A26" s="38">
        <v>1</v>
      </c>
      <c r="B26" s="45" t="s">
        <v>56</v>
      </c>
      <c r="C26" s="46" t="s">
        <v>57</v>
      </c>
      <c r="D26" s="108">
        <v>350164</v>
      </c>
      <c r="E26" s="47">
        <v>380000</v>
      </c>
      <c r="F26" s="47">
        <v>355000</v>
      </c>
      <c r="G26" s="47">
        <v>334406.55</v>
      </c>
      <c r="J26" s="115">
        <f t="shared" si="0"/>
        <v>94.19902816901407</v>
      </c>
    </row>
    <row r="27" spans="1:10" ht="15">
      <c r="A27" s="37"/>
      <c r="B27" s="37">
        <v>38</v>
      </c>
      <c r="C27" s="100" t="s">
        <v>58</v>
      </c>
      <c r="D27" s="106">
        <v>923857</v>
      </c>
      <c r="E27" s="40">
        <v>1238000</v>
      </c>
      <c r="F27" s="40">
        <f>F28+F29+F30+F31</f>
        <v>1272000</v>
      </c>
      <c r="G27" s="40">
        <f>G28+G29+G30+G31</f>
        <v>1153762.35</v>
      </c>
      <c r="J27" s="115">
        <f t="shared" si="0"/>
        <v>90.70458726415094</v>
      </c>
    </row>
    <row r="28" spans="1:10" ht="15">
      <c r="A28" s="38">
        <v>1</v>
      </c>
      <c r="B28" s="37" t="s">
        <v>59</v>
      </c>
      <c r="C28" s="39" t="s">
        <v>60</v>
      </c>
      <c r="D28" s="106">
        <v>713908</v>
      </c>
      <c r="E28" s="40">
        <v>798000</v>
      </c>
      <c r="F28" s="40">
        <v>822000</v>
      </c>
      <c r="G28" s="40">
        <v>745332.56</v>
      </c>
      <c r="J28" s="115">
        <f t="shared" si="0"/>
        <v>90.67306082725062</v>
      </c>
    </row>
    <row r="29" spans="1:10" ht="15">
      <c r="A29" s="38">
        <v>1</v>
      </c>
      <c r="B29" s="37" t="s">
        <v>61</v>
      </c>
      <c r="C29" s="39" t="s">
        <v>62</v>
      </c>
      <c r="D29" s="106">
        <v>9284</v>
      </c>
      <c r="E29" s="40">
        <v>10000</v>
      </c>
      <c r="F29" s="40">
        <v>20000</v>
      </c>
      <c r="G29" s="40">
        <v>17500</v>
      </c>
      <c r="J29" s="115">
        <f t="shared" si="0"/>
        <v>87.5</v>
      </c>
    </row>
    <row r="30" spans="1:10" ht="15">
      <c r="A30" s="38">
        <v>1</v>
      </c>
      <c r="B30" s="37" t="s">
        <v>63</v>
      </c>
      <c r="C30" s="39" t="s">
        <v>64</v>
      </c>
      <c r="D30" s="106"/>
      <c r="E30" s="40">
        <v>30000</v>
      </c>
      <c r="F30" s="40">
        <v>30000</v>
      </c>
      <c r="G30" s="40"/>
      <c r="J30" s="115">
        <f t="shared" si="0"/>
        <v>0</v>
      </c>
    </row>
    <row r="31" spans="1:10" ht="15">
      <c r="A31" s="38" t="s">
        <v>223</v>
      </c>
      <c r="B31" s="37" t="s">
        <v>65</v>
      </c>
      <c r="C31" s="39" t="s">
        <v>66</v>
      </c>
      <c r="D31" s="106">
        <v>200664</v>
      </c>
      <c r="E31" s="40">
        <v>400000</v>
      </c>
      <c r="F31" s="40">
        <v>400000</v>
      </c>
      <c r="G31" s="40">
        <v>390929.79</v>
      </c>
      <c r="J31" s="115">
        <f t="shared" si="0"/>
        <v>97.73244749999999</v>
      </c>
    </row>
    <row r="32" spans="1:7" ht="15">
      <c r="A32" s="34"/>
      <c r="B32" s="34"/>
      <c r="C32" s="36"/>
      <c r="D32" s="36"/>
      <c r="E32" s="35"/>
      <c r="F32" s="35"/>
      <c r="G32" s="35"/>
    </row>
    <row r="33" spans="1:7" ht="15">
      <c r="A33" s="215" t="s">
        <v>3</v>
      </c>
      <c r="B33" s="215"/>
      <c r="C33" s="215"/>
      <c r="D33" s="215"/>
      <c r="E33" s="215"/>
      <c r="F33" s="215"/>
      <c r="G33" s="215"/>
    </row>
    <row r="34" spans="1:10" ht="15">
      <c r="A34" s="37" t="s">
        <v>7</v>
      </c>
      <c r="B34" s="37">
        <v>4</v>
      </c>
      <c r="C34" s="102" t="s">
        <v>67</v>
      </c>
      <c r="D34" s="40">
        <v>883242</v>
      </c>
      <c r="E34" s="40">
        <v>2040000</v>
      </c>
      <c r="F34" s="40">
        <f>F35+F38+F43</f>
        <v>1454000</v>
      </c>
      <c r="G34" s="40">
        <f>G35+G38+G43</f>
        <v>1297168.62</v>
      </c>
      <c r="J34" s="115">
        <f aca="true" t="shared" si="1" ref="J34:J45">G34/F34*100</f>
        <v>89.2137977991747</v>
      </c>
    </row>
    <row r="35" spans="1:10" ht="26.25">
      <c r="A35" s="45"/>
      <c r="B35" s="37">
        <v>41</v>
      </c>
      <c r="C35" s="101" t="s">
        <v>68</v>
      </c>
      <c r="D35" s="108"/>
      <c r="E35" s="103">
        <v>100000</v>
      </c>
      <c r="F35" s="103">
        <f>F36+F37</f>
        <v>330000</v>
      </c>
      <c r="G35" s="103">
        <f>G36+G37</f>
        <v>310985</v>
      </c>
      <c r="J35" s="115">
        <f t="shared" si="1"/>
        <v>94.2378787878788</v>
      </c>
    </row>
    <row r="36" spans="1:10" ht="15">
      <c r="A36" s="37">
        <v>6</v>
      </c>
      <c r="B36" s="37" t="s">
        <v>69</v>
      </c>
      <c r="C36" s="46" t="s">
        <v>70</v>
      </c>
      <c r="D36" s="108"/>
      <c r="E36" s="43">
        <v>100000</v>
      </c>
      <c r="F36" s="43">
        <v>30000</v>
      </c>
      <c r="G36" s="40">
        <v>15000</v>
      </c>
      <c r="J36" s="115">
        <f t="shared" si="1"/>
        <v>50</v>
      </c>
    </row>
    <row r="37" spans="1:10" ht="15">
      <c r="A37" s="37" t="s">
        <v>222</v>
      </c>
      <c r="B37" s="37">
        <v>412</v>
      </c>
      <c r="C37" s="46" t="s">
        <v>195</v>
      </c>
      <c r="D37" s="108"/>
      <c r="E37" s="43"/>
      <c r="F37" s="43">
        <v>300000</v>
      </c>
      <c r="G37" s="40">
        <v>295985</v>
      </c>
      <c r="J37" s="115">
        <f t="shared" si="1"/>
        <v>98.66166666666668</v>
      </c>
    </row>
    <row r="38" spans="1:10" ht="26.25">
      <c r="A38" s="45"/>
      <c r="B38" s="48">
        <v>42</v>
      </c>
      <c r="C38" s="104" t="s">
        <v>71</v>
      </c>
      <c r="D38" s="107">
        <v>395283</v>
      </c>
      <c r="E38" s="47">
        <v>1260000</v>
      </c>
      <c r="F38" s="47">
        <f>F39+F40+F41</f>
        <v>994000</v>
      </c>
      <c r="G38" s="47">
        <f>G39+G40+G41</f>
        <v>859379.56</v>
      </c>
      <c r="J38" s="115">
        <f t="shared" si="1"/>
        <v>86.45669617706237</v>
      </c>
    </row>
    <row r="39" spans="1:10" ht="15">
      <c r="A39" s="37" t="s">
        <v>222</v>
      </c>
      <c r="B39" s="37" t="s">
        <v>72</v>
      </c>
      <c r="C39" s="46" t="s">
        <v>73</v>
      </c>
      <c r="D39" s="108">
        <v>301349</v>
      </c>
      <c r="E39" s="43">
        <v>945000</v>
      </c>
      <c r="F39" s="43">
        <v>916000</v>
      </c>
      <c r="G39" s="40">
        <v>794679.56</v>
      </c>
      <c r="J39" s="115">
        <f t="shared" si="1"/>
        <v>86.75541048034935</v>
      </c>
    </row>
    <row r="40" spans="1:10" ht="15">
      <c r="A40" s="38">
        <v>1</v>
      </c>
      <c r="B40" s="37" t="s">
        <v>74</v>
      </c>
      <c r="C40" s="46" t="s">
        <v>75</v>
      </c>
      <c r="D40" s="108">
        <v>19059</v>
      </c>
      <c r="E40" s="43">
        <v>135000</v>
      </c>
      <c r="F40" s="43">
        <v>20000</v>
      </c>
      <c r="G40" s="40">
        <v>6700</v>
      </c>
      <c r="J40" s="115">
        <f t="shared" si="1"/>
        <v>33.5</v>
      </c>
    </row>
    <row r="41" spans="1:10" ht="15">
      <c r="A41" s="38">
        <v>1</v>
      </c>
      <c r="B41" s="37" t="s">
        <v>76</v>
      </c>
      <c r="C41" s="46" t="s">
        <v>77</v>
      </c>
      <c r="D41" s="108"/>
      <c r="E41" s="43">
        <v>180000</v>
      </c>
      <c r="F41" s="43">
        <v>58000</v>
      </c>
      <c r="G41" s="40">
        <v>58000</v>
      </c>
      <c r="J41" s="115">
        <f t="shared" si="1"/>
        <v>100</v>
      </c>
    </row>
    <row r="42" spans="1:10" ht="15">
      <c r="A42" s="38"/>
      <c r="B42" s="37">
        <v>426</v>
      </c>
      <c r="C42" s="46" t="s">
        <v>234</v>
      </c>
      <c r="D42" s="108">
        <v>74875</v>
      </c>
      <c r="E42" s="43"/>
      <c r="F42" s="43"/>
      <c r="G42" s="40"/>
      <c r="J42" s="115"/>
    </row>
    <row r="43" spans="1:10" ht="26.25">
      <c r="A43" s="45"/>
      <c r="B43" s="37">
        <v>45</v>
      </c>
      <c r="C43" s="101" t="s">
        <v>78</v>
      </c>
      <c r="D43" s="181">
        <v>487959</v>
      </c>
      <c r="E43" s="185">
        <v>680000</v>
      </c>
      <c r="F43" s="185">
        <f>F44</f>
        <v>130000</v>
      </c>
      <c r="G43" s="185">
        <f>G44</f>
        <v>126804.06</v>
      </c>
      <c r="J43" s="182">
        <f t="shared" si="1"/>
        <v>97.54158461538461</v>
      </c>
    </row>
    <row r="44" spans="1:10" ht="15">
      <c r="A44" s="38" t="s">
        <v>223</v>
      </c>
      <c r="B44" s="45" t="s">
        <v>79</v>
      </c>
      <c r="C44" s="46" t="s">
        <v>80</v>
      </c>
      <c r="D44" s="108">
        <v>487959</v>
      </c>
      <c r="E44" s="43">
        <v>680000</v>
      </c>
      <c r="F44" s="43">
        <v>130000</v>
      </c>
      <c r="G44" s="40">
        <v>126804.06</v>
      </c>
      <c r="H44" s="183"/>
      <c r="I44" s="184"/>
      <c r="J44" s="115">
        <f t="shared" si="1"/>
        <v>97.54158461538461</v>
      </c>
    </row>
    <row r="45" spans="1:10" ht="15">
      <c r="A45" s="34"/>
      <c r="B45" s="34"/>
      <c r="C45" s="49" t="s">
        <v>196</v>
      </c>
      <c r="D45" s="108">
        <v>4865053</v>
      </c>
      <c r="E45" s="105">
        <f>E9+E34</f>
        <v>6950000</v>
      </c>
      <c r="F45" s="105">
        <f>F9+F34</f>
        <v>6320000</v>
      </c>
      <c r="G45" s="105">
        <f>G9+G34</f>
        <v>5796907.909999999</v>
      </c>
      <c r="H45" s="183"/>
      <c r="I45" s="184"/>
      <c r="J45" s="115">
        <f t="shared" si="1"/>
        <v>91.72322642405062</v>
      </c>
    </row>
  </sheetData>
  <mergeCells count="6">
    <mergeCell ref="A33:G33"/>
    <mergeCell ref="A5:G5"/>
    <mergeCell ref="A6:E6"/>
    <mergeCell ref="A1:C1"/>
    <mergeCell ref="A2:C2"/>
    <mergeCell ref="A3:C3"/>
  </mergeCells>
  <printOptions/>
  <pageMargins left="0.7480314960629921" right="0.15748031496062992" top="0.9055118110236221" bottom="0.31496062992125984" header="0.2755905511811024" footer="0.15748031496062992"/>
  <pageSetup firstPageNumber="2" useFirstPageNumber="1" horizontalDpi="600" verticalDpi="600" orientation="portrait" paperSize="9" scale="85" r:id="rId2"/>
  <headerFooter alignWithMargins="0">
    <oddHeader xml:space="preserve">&amp;L&amp;"Times New Roman,Bold"&amp;18 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3"/>
  <sheetViews>
    <sheetView view="pageBreakPreview" zoomScaleSheetLayoutView="100" workbookViewId="0" topLeftCell="A124">
      <selection activeCell="J150" sqref="J150"/>
    </sheetView>
  </sheetViews>
  <sheetFormatPr defaultColWidth="18.7109375" defaultRowHeight="12.75"/>
  <cols>
    <col min="1" max="3" width="2.28125" style="122" customWidth="1"/>
    <col min="4" max="4" width="6.7109375" style="176" customWidth="1"/>
    <col min="5" max="5" width="30.28125" style="177" customWidth="1"/>
    <col min="6" max="9" width="9.28125" style="122" customWidth="1"/>
    <col min="10" max="10" width="6.8515625" style="131" customWidth="1"/>
    <col min="11" max="16384" width="18.7109375" style="122" customWidth="1"/>
  </cols>
  <sheetData>
    <row r="1" spans="1:10" s="119" customFormat="1" ht="12">
      <c r="A1" s="117" t="s">
        <v>224</v>
      </c>
      <c r="B1" s="117"/>
      <c r="C1" s="117"/>
      <c r="D1" s="118"/>
      <c r="J1" s="188"/>
    </row>
    <row r="2" spans="1:10" s="119" customFormat="1" ht="12">
      <c r="A2" s="117" t="s">
        <v>226</v>
      </c>
      <c r="B2" s="117"/>
      <c r="C2" s="117"/>
      <c r="D2" s="118"/>
      <c r="J2" s="188"/>
    </row>
    <row r="3" spans="1:10" s="119" customFormat="1" ht="12">
      <c r="A3" s="117" t="s">
        <v>225</v>
      </c>
      <c r="B3" s="117"/>
      <c r="C3" s="117"/>
      <c r="D3" s="118"/>
      <c r="J3" s="188"/>
    </row>
    <row r="4" spans="1:10" s="119" customFormat="1" ht="12">
      <c r="A4" s="118"/>
      <c r="B4" s="118"/>
      <c r="C4" s="118"/>
      <c r="D4" s="118"/>
      <c r="J4" s="188"/>
    </row>
    <row r="5" spans="1:10" s="120" customFormat="1" ht="19.5" customHeight="1">
      <c r="A5" s="216" t="s">
        <v>236</v>
      </c>
      <c r="B5" s="216"/>
      <c r="C5" s="216"/>
      <c r="D5" s="216"/>
      <c r="E5" s="216"/>
      <c r="F5" s="216"/>
      <c r="G5" s="216"/>
      <c r="H5" s="216"/>
      <c r="I5" s="121"/>
      <c r="J5" s="188"/>
    </row>
    <row r="6" spans="4:9" ht="41.25" customHeight="1">
      <c r="D6" s="252" t="s">
        <v>244</v>
      </c>
      <c r="E6" s="253"/>
      <c r="F6" s="253"/>
      <c r="G6" s="253"/>
      <c r="H6" s="253"/>
      <c r="I6" s="253"/>
    </row>
    <row r="7" spans="1:10" ht="42.75" customHeight="1">
      <c r="A7" s="254" t="s">
        <v>201</v>
      </c>
      <c r="B7" s="255"/>
      <c r="C7" s="256"/>
      <c r="D7" s="180" t="s">
        <v>243</v>
      </c>
      <c r="E7" s="116" t="s">
        <v>191</v>
      </c>
      <c r="F7" s="123" t="s">
        <v>227</v>
      </c>
      <c r="G7" s="123" t="s">
        <v>237</v>
      </c>
      <c r="H7" s="123" t="s">
        <v>238</v>
      </c>
      <c r="I7" s="190" t="s">
        <v>230</v>
      </c>
      <c r="J7" s="189" t="s">
        <v>231</v>
      </c>
    </row>
    <row r="8" spans="4:10" ht="12" hidden="1">
      <c r="D8" s="124" t="s">
        <v>81</v>
      </c>
      <c r="E8" s="125" t="s">
        <v>7</v>
      </c>
      <c r="F8" s="126" t="s">
        <v>82</v>
      </c>
      <c r="G8" s="126" t="s">
        <v>82</v>
      </c>
      <c r="H8" s="126" t="s">
        <v>82</v>
      </c>
      <c r="I8" s="191" t="s">
        <v>82</v>
      </c>
      <c r="J8" s="196"/>
    </row>
    <row r="9" spans="1:10" ht="12">
      <c r="A9" s="257">
        <v>1</v>
      </c>
      <c r="B9" s="257"/>
      <c r="C9" s="257"/>
      <c r="D9" s="127">
        <v>2</v>
      </c>
      <c r="E9" s="128">
        <v>3</v>
      </c>
      <c r="F9" s="126">
        <v>4</v>
      </c>
      <c r="G9" s="126">
        <v>5</v>
      </c>
      <c r="H9" s="126">
        <v>6</v>
      </c>
      <c r="I9" s="191">
        <v>7</v>
      </c>
      <c r="J9" s="197">
        <v>8</v>
      </c>
    </row>
    <row r="10" spans="1:10" s="131" customFormat="1" ht="11.25">
      <c r="A10" s="258" t="s">
        <v>192</v>
      </c>
      <c r="B10" s="258"/>
      <c r="C10" s="258"/>
      <c r="D10" s="258"/>
      <c r="E10" s="258"/>
      <c r="F10" s="129">
        <v>4865053</v>
      </c>
      <c r="G10" s="129">
        <v>6950000</v>
      </c>
      <c r="H10" s="130">
        <f>H11</f>
        <v>6320000</v>
      </c>
      <c r="I10" s="192">
        <f>I11</f>
        <v>5796907.91</v>
      </c>
      <c r="J10" s="198">
        <f>I10/H10*100</f>
        <v>91.72322642405064</v>
      </c>
    </row>
    <row r="11" spans="1:10" s="131" customFormat="1" ht="11.25">
      <c r="A11" s="246" t="s">
        <v>193</v>
      </c>
      <c r="B11" s="247"/>
      <c r="C11" s="247"/>
      <c r="D11" s="247"/>
      <c r="E11" s="247"/>
      <c r="F11" s="129">
        <v>4865053</v>
      </c>
      <c r="G11" s="129">
        <v>6950000</v>
      </c>
      <c r="H11" s="130">
        <f>H12</f>
        <v>6320000</v>
      </c>
      <c r="I11" s="192">
        <f>I12</f>
        <v>5796907.91</v>
      </c>
      <c r="J11" s="198">
        <f aca="true" t="shared" si="0" ref="J11:J74">I11/H11*100</f>
        <v>91.72322642405064</v>
      </c>
    </row>
    <row r="12" spans="1:10" s="131" customFormat="1" ht="11.25">
      <c r="A12" s="246" t="s">
        <v>194</v>
      </c>
      <c r="B12" s="247"/>
      <c r="C12" s="247"/>
      <c r="D12" s="247"/>
      <c r="E12" s="247"/>
      <c r="F12" s="129">
        <v>4865053</v>
      </c>
      <c r="G12" s="129">
        <v>6950000</v>
      </c>
      <c r="H12" s="130">
        <f>H13+H38+H49+H60+H65+H86+H93+H102+H109+H121+H132+H138+H150</f>
        <v>6320000</v>
      </c>
      <c r="I12" s="192">
        <f>I13+I38+I49+I60+I65+I86+I93+I102+I109+I121+I132+I138+I150+2</f>
        <v>5796907.91</v>
      </c>
      <c r="J12" s="198">
        <f t="shared" si="0"/>
        <v>91.72322642405064</v>
      </c>
    </row>
    <row r="13" spans="1:10" s="131" customFormat="1" ht="26.25" customHeight="1">
      <c r="A13" s="248" t="s">
        <v>206</v>
      </c>
      <c r="B13" s="243"/>
      <c r="C13" s="243"/>
      <c r="D13" s="244"/>
      <c r="E13" s="132" t="s">
        <v>86</v>
      </c>
      <c r="F13" s="133">
        <v>1141101</v>
      </c>
      <c r="G13" s="133">
        <v>1903000</v>
      </c>
      <c r="H13" s="133">
        <f>H14+H24+H26+H29+H32+H34+H36</f>
        <v>1520000</v>
      </c>
      <c r="I13" s="193">
        <f>I14+I24+I26+I29+I32+I34+I36</f>
        <v>1354347.7499999998</v>
      </c>
      <c r="J13" s="208">
        <f t="shared" si="0"/>
        <v>89.10182565789472</v>
      </c>
    </row>
    <row r="14" spans="1:10" s="131" customFormat="1" ht="26.25" customHeight="1">
      <c r="A14" s="249" t="s">
        <v>87</v>
      </c>
      <c r="B14" s="250"/>
      <c r="C14" s="250"/>
      <c r="D14" s="251"/>
      <c r="E14" s="134" t="s">
        <v>88</v>
      </c>
      <c r="F14" s="130">
        <v>870494</v>
      </c>
      <c r="G14" s="130">
        <v>923000</v>
      </c>
      <c r="H14" s="130">
        <f>SUM(H15:H23)</f>
        <v>1040000</v>
      </c>
      <c r="I14" s="192">
        <f>SUM(I15:I23)</f>
        <v>1003892.5199999999</v>
      </c>
      <c r="J14" s="210">
        <f t="shared" si="0"/>
        <v>96.52812692307691</v>
      </c>
    </row>
    <row r="15" spans="1:10" ht="12">
      <c r="A15" s="135">
        <v>1</v>
      </c>
      <c r="B15" s="136"/>
      <c r="C15" s="137"/>
      <c r="D15" s="138" t="s">
        <v>33</v>
      </c>
      <c r="E15" s="139" t="s">
        <v>34</v>
      </c>
      <c r="F15" s="140">
        <v>338392</v>
      </c>
      <c r="G15" s="140">
        <v>360000</v>
      </c>
      <c r="H15" s="140">
        <v>350000</v>
      </c>
      <c r="I15" s="194">
        <v>337276.03</v>
      </c>
      <c r="J15" s="199">
        <f t="shared" si="0"/>
        <v>96.36458000000002</v>
      </c>
    </row>
    <row r="16" spans="1:10" ht="12">
      <c r="A16" s="141">
        <v>2</v>
      </c>
      <c r="B16" s="142"/>
      <c r="C16" s="143"/>
      <c r="D16" s="144" t="s">
        <v>83</v>
      </c>
      <c r="E16" s="139" t="s">
        <v>35</v>
      </c>
      <c r="F16" s="140">
        <v>15336</v>
      </c>
      <c r="G16" s="140">
        <v>20000</v>
      </c>
      <c r="H16" s="140">
        <v>20000</v>
      </c>
      <c r="I16" s="194">
        <v>21988</v>
      </c>
      <c r="J16" s="199">
        <f t="shared" si="0"/>
        <v>109.94</v>
      </c>
    </row>
    <row r="17" spans="1:10" ht="12">
      <c r="A17" s="141">
        <v>3</v>
      </c>
      <c r="B17" s="142"/>
      <c r="C17" s="143"/>
      <c r="D17" s="144" t="s">
        <v>84</v>
      </c>
      <c r="E17" s="139" t="s">
        <v>36</v>
      </c>
      <c r="F17" s="140">
        <v>53891</v>
      </c>
      <c r="G17" s="140">
        <v>65000</v>
      </c>
      <c r="H17" s="140">
        <v>55000</v>
      </c>
      <c r="I17" s="194">
        <v>51265.9</v>
      </c>
      <c r="J17" s="199">
        <f t="shared" si="0"/>
        <v>93.21072727272728</v>
      </c>
    </row>
    <row r="18" spans="1:10" ht="12">
      <c r="A18" s="141">
        <v>4</v>
      </c>
      <c r="B18" s="142"/>
      <c r="C18" s="143"/>
      <c r="D18" s="144">
        <v>321</v>
      </c>
      <c r="E18" s="139" t="s">
        <v>39</v>
      </c>
      <c r="F18" s="140">
        <v>45107</v>
      </c>
      <c r="G18" s="140">
        <v>60000</v>
      </c>
      <c r="H18" s="140">
        <v>60000</v>
      </c>
      <c r="I18" s="194">
        <v>58702</v>
      </c>
      <c r="J18" s="199">
        <f t="shared" si="0"/>
        <v>97.83666666666667</v>
      </c>
    </row>
    <row r="19" spans="1:10" ht="12">
      <c r="A19" s="141">
        <v>5</v>
      </c>
      <c r="B19" s="142"/>
      <c r="C19" s="143"/>
      <c r="D19" s="144" t="s">
        <v>40</v>
      </c>
      <c r="E19" s="139" t="s">
        <v>41</v>
      </c>
      <c r="F19" s="140">
        <v>90791</v>
      </c>
      <c r="G19" s="140">
        <v>93000</v>
      </c>
      <c r="H19" s="140">
        <v>120000</v>
      </c>
      <c r="I19" s="194">
        <v>113240.34</v>
      </c>
      <c r="J19" s="199">
        <f t="shared" si="0"/>
        <v>94.36694999999999</v>
      </c>
    </row>
    <row r="20" spans="1:10" ht="12">
      <c r="A20" s="141">
        <v>6</v>
      </c>
      <c r="B20" s="142"/>
      <c r="C20" s="143"/>
      <c r="D20" s="144" t="s">
        <v>42</v>
      </c>
      <c r="E20" s="139" t="s">
        <v>43</v>
      </c>
      <c r="F20" s="140">
        <v>197264</v>
      </c>
      <c r="G20" s="140">
        <v>200000</v>
      </c>
      <c r="H20" s="140">
        <v>250000</v>
      </c>
      <c r="I20" s="194">
        <v>234969.19</v>
      </c>
      <c r="J20" s="199">
        <f t="shared" si="0"/>
        <v>93.987676</v>
      </c>
    </row>
    <row r="21" spans="1:10" ht="12">
      <c r="A21" s="141">
        <v>7</v>
      </c>
      <c r="B21" s="142"/>
      <c r="C21" s="143"/>
      <c r="D21" s="144" t="s">
        <v>44</v>
      </c>
      <c r="E21" s="139" t="s">
        <v>45</v>
      </c>
      <c r="F21" s="140">
        <v>84558</v>
      </c>
      <c r="G21" s="140">
        <v>85000</v>
      </c>
      <c r="H21" s="140">
        <v>95000</v>
      </c>
      <c r="I21" s="194">
        <v>103571.44</v>
      </c>
      <c r="J21" s="199">
        <f t="shared" si="0"/>
        <v>109.02256842105263</v>
      </c>
    </row>
    <row r="22" spans="1:10" ht="12">
      <c r="A22" s="141">
        <v>8</v>
      </c>
      <c r="B22" s="142"/>
      <c r="C22" s="143"/>
      <c r="D22" s="144" t="s">
        <v>47</v>
      </c>
      <c r="E22" s="139" t="s">
        <v>48</v>
      </c>
      <c r="F22" s="140">
        <v>35871</v>
      </c>
      <c r="G22" s="140">
        <v>30000</v>
      </c>
      <c r="H22" s="140">
        <v>70000</v>
      </c>
      <c r="I22" s="194">
        <v>65379.62</v>
      </c>
      <c r="J22" s="199">
        <f t="shared" si="0"/>
        <v>93.39945714285714</v>
      </c>
    </row>
    <row r="23" spans="1:10" ht="12">
      <c r="A23" s="141">
        <v>9</v>
      </c>
      <c r="B23" s="142"/>
      <c r="C23" s="143"/>
      <c r="D23" s="145">
        <v>383</v>
      </c>
      <c r="E23" s="139" t="s">
        <v>89</v>
      </c>
      <c r="F23" s="140">
        <v>9284</v>
      </c>
      <c r="G23" s="140">
        <v>10000</v>
      </c>
      <c r="H23" s="140">
        <v>20000</v>
      </c>
      <c r="I23" s="194">
        <v>17500</v>
      </c>
      <c r="J23" s="199">
        <f t="shared" si="0"/>
        <v>87.5</v>
      </c>
    </row>
    <row r="24" spans="1:10" s="131" customFormat="1" ht="26.25" customHeight="1">
      <c r="A24" s="218" t="s">
        <v>90</v>
      </c>
      <c r="B24" s="219"/>
      <c r="C24" s="219"/>
      <c r="D24" s="220"/>
      <c r="E24" s="146" t="s">
        <v>91</v>
      </c>
      <c r="F24" s="147">
        <v>3000</v>
      </c>
      <c r="G24" s="147">
        <v>10000</v>
      </c>
      <c r="H24" s="147">
        <f>H25</f>
        <v>10000</v>
      </c>
      <c r="I24" s="195">
        <f>I25</f>
        <v>6700</v>
      </c>
      <c r="J24" s="210">
        <f t="shared" si="0"/>
        <v>67</v>
      </c>
    </row>
    <row r="25" spans="1:10" ht="12">
      <c r="A25" s="69">
        <v>10</v>
      </c>
      <c r="B25" s="142"/>
      <c r="C25" s="143"/>
      <c r="D25" s="148">
        <v>422</v>
      </c>
      <c r="E25" s="139" t="s">
        <v>75</v>
      </c>
      <c r="F25" s="140">
        <v>3000</v>
      </c>
      <c r="G25" s="140">
        <v>10000</v>
      </c>
      <c r="H25" s="140">
        <v>10000</v>
      </c>
      <c r="I25" s="194">
        <v>6700</v>
      </c>
      <c r="J25" s="199">
        <f t="shared" si="0"/>
        <v>67</v>
      </c>
    </row>
    <row r="26" spans="1:10" s="131" customFormat="1" ht="22.5">
      <c r="A26" s="218" t="s">
        <v>92</v>
      </c>
      <c r="B26" s="221"/>
      <c r="C26" s="221"/>
      <c r="D26" s="222"/>
      <c r="E26" s="146" t="s">
        <v>93</v>
      </c>
      <c r="F26" s="147">
        <v>153656</v>
      </c>
      <c r="G26" s="147">
        <v>180000</v>
      </c>
      <c r="H26" s="147">
        <f>H27+H28</f>
        <v>180000</v>
      </c>
      <c r="I26" s="195">
        <f>I27+I28</f>
        <v>125794.1</v>
      </c>
      <c r="J26" s="210">
        <f t="shared" si="0"/>
        <v>69.88561111111112</v>
      </c>
    </row>
    <row r="27" spans="1:10" ht="12">
      <c r="A27" s="69">
        <v>11</v>
      </c>
      <c r="B27" s="142"/>
      <c r="C27" s="143"/>
      <c r="D27" s="138">
        <v>329</v>
      </c>
      <c r="E27" s="139" t="s">
        <v>45</v>
      </c>
      <c r="F27" s="140">
        <v>153656</v>
      </c>
      <c r="G27" s="140">
        <v>150000</v>
      </c>
      <c r="H27" s="140">
        <v>150000</v>
      </c>
      <c r="I27" s="194">
        <v>108980.25</v>
      </c>
      <c r="J27" s="199">
        <f t="shared" si="0"/>
        <v>72.65350000000001</v>
      </c>
    </row>
    <row r="28" spans="1:10" ht="12">
      <c r="A28" s="69">
        <v>12</v>
      </c>
      <c r="B28" s="142"/>
      <c r="C28" s="143"/>
      <c r="D28" s="145">
        <v>385</v>
      </c>
      <c r="E28" s="139" t="s">
        <v>94</v>
      </c>
      <c r="F28" s="140">
        <v>0</v>
      </c>
      <c r="G28" s="140">
        <v>30000</v>
      </c>
      <c r="H28" s="140">
        <v>30000</v>
      </c>
      <c r="I28" s="194">
        <v>16813.85</v>
      </c>
      <c r="J28" s="199">
        <f t="shared" si="0"/>
        <v>56.046166666666664</v>
      </c>
    </row>
    <row r="29" spans="1:10" s="131" customFormat="1" ht="11.25">
      <c r="A29" s="218" t="s">
        <v>95</v>
      </c>
      <c r="B29" s="219"/>
      <c r="C29" s="219"/>
      <c r="D29" s="220"/>
      <c r="E29" s="146" t="s">
        <v>96</v>
      </c>
      <c r="F29" s="147">
        <v>13474</v>
      </c>
      <c r="G29" s="147">
        <v>30000</v>
      </c>
      <c r="H29" s="147">
        <f>H30+H31</f>
        <v>25000</v>
      </c>
      <c r="I29" s="195">
        <f>I30+I31</f>
        <v>7122.5</v>
      </c>
      <c r="J29" s="198">
        <f t="shared" si="0"/>
        <v>28.49</v>
      </c>
    </row>
    <row r="30" spans="1:10" ht="12">
      <c r="A30" s="69">
        <v>13</v>
      </c>
      <c r="B30" s="142"/>
      <c r="C30" s="143"/>
      <c r="D30" s="138">
        <v>323</v>
      </c>
      <c r="E30" s="139" t="s">
        <v>43</v>
      </c>
      <c r="F30" s="140">
        <v>1125</v>
      </c>
      <c r="G30" s="140">
        <v>10000</v>
      </c>
      <c r="H30" s="140">
        <v>5000</v>
      </c>
      <c r="I30" s="194">
        <v>0</v>
      </c>
      <c r="J30" s="199">
        <f t="shared" si="0"/>
        <v>0</v>
      </c>
    </row>
    <row r="31" spans="1:10" ht="12">
      <c r="A31" s="69">
        <v>14</v>
      </c>
      <c r="B31" s="142"/>
      <c r="C31" s="143"/>
      <c r="D31" s="145">
        <v>329</v>
      </c>
      <c r="E31" s="139" t="s">
        <v>45</v>
      </c>
      <c r="F31" s="140">
        <v>12349</v>
      </c>
      <c r="G31" s="140">
        <v>20000</v>
      </c>
      <c r="H31" s="140">
        <v>20000</v>
      </c>
      <c r="I31" s="194">
        <v>7122.5</v>
      </c>
      <c r="J31" s="199">
        <f t="shared" si="0"/>
        <v>35.612500000000004</v>
      </c>
    </row>
    <row r="32" spans="1:10" s="131" customFormat="1" ht="11.25">
      <c r="A32" s="218" t="s">
        <v>97</v>
      </c>
      <c r="B32" s="219"/>
      <c r="C32" s="219"/>
      <c r="D32" s="220"/>
      <c r="E32" s="146" t="s">
        <v>98</v>
      </c>
      <c r="F32" s="147">
        <v>23675</v>
      </c>
      <c r="G32" s="147">
        <v>60000</v>
      </c>
      <c r="H32" s="147">
        <f>H33</f>
        <v>65000</v>
      </c>
      <c r="I32" s="195">
        <f>I33</f>
        <v>61044.22</v>
      </c>
      <c r="J32" s="198">
        <f t="shared" si="0"/>
        <v>93.91418461538463</v>
      </c>
    </row>
    <row r="33" spans="1:10" ht="12">
      <c r="A33" s="69">
        <v>15</v>
      </c>
      <c r="B33" s="142"/>
      <c r="C33" s="143"/>
      <c r="D33" s="148" t="s">
        <v>59</v>
      </c>
      <c r="E33" s="139" t="s">
        <v>60</v>
      </c>
      <c r="F33" s="140">
        <v>23675</v>
      </c>
      <c r="G33" s="140">
        <v>60000</v>
      </c>
      <c r="H33" s="140">
        <v>65000</v>
      </c>
      <c r="I33" s="194">
        <v>61044.22</v>
      </c>
      <c r="J33" s="199">
        <f t="shared" si="0"/>
        <v>93.91418461538463</v>
      </c>
    </row>
    <row r="34" spans="1:10" s="131" customFormat="1" ht="11.25">
      <c r="A34" s="218" t="s">
        <v>99</v>
      </c>
      <c r="B34" s="219"/>
      <c r="C34" s="219"/>
      <c r="D34" s="220"/>
      <c r="E34" s="146" t="s">
        <v>85</v>
      </c>
      <c r="F34" s="147">
        <v>65953</v>
      </c>
      <c r="G34" s="147">
        <v>200000</v>
      </c>
      <c r="H34" s="147">
        <f>H35</f>
        <v>200000</v>
      </c>
      <c r="I34" s="195">
        <f>I35</f>
        <v>149794.41</v>
      </c>
      <c r="J34" s="198">
        <f t="shared" si="0"/>
        <v>74.897205</v>
      </c>
    </row>
    <row r="35" spans="1:10" ht="12">
      <c r="A35" s="69">
        <v>16</v>
      </c>
      <c r="B35" s="142"/>
      <c r="C35" s="143"/>
      <c r="D35" s="148">
        <v>329</v>
      </c>
      <c r="E35" s="139" t="s">
        <v>45</v>
      </c>
      <c r="F35" s="140">
        <v>65953</v>
      </c>
      <c r="G35" s="140">
        <v>200000</v>
      </c>
      <c r="H35" s="140">
        <v>200000</v>
      </c>
      <c r="I35" s="194">
        <v>149794.41</v>
      </c>
      <c r="J35" s="199">
        <f t="shared" si="0"/>
        <v>74.897205</v>
      </c>
    </row>
    <row r="36" spans="1:10" s="131" customFormat="1" ht="22.5">
      <c r="A36" s="218" t="s">
        <v>100</v>
      </c>
      <c r="B36" s="219"/>
      <c r="C36" s="219"/>
      <c r="D36" s="220"/>
      <c r="E36" s="146" t="s">
        <v>101</v>
      </c>
      <c r="F36" s="147">
        <v>10849</v>
      </c>
      <c r="G36" s="147">
        <v>500000</v>
      </c>
      <c r="H36" s="147">
        <f>H37</f>
        <v>0</v>
      </c>
      <c r="I36" s="195">
        <f>I37</f>
        <v>0</v>
      </c>
      <c r="J36" s="199"/>
    </row>
    <row r="37" spans="1:10" ht="24">
      <c r="A37" s="70">
        <v>17</v>
      </c>
      <c r="B37" s="149"/>
      <c r="C37" s="150"/>
      <c r="D37" s="148">
        <v>451</v>
      </c>
      <c r="E37" s="139" t="s">
        <v>102</v>
      </c>
      <c r="F37" s="140">
        <v>10849</v>
      </c>
      <c r="G37" s="140">
        <v>500000</v>
      </c>
      <c r="H37" s="140">
        <v>0</v>
      </c>
      <c r="I37" s="194">
        <v>0</v>
      </c>
      <c r="J37" s="199"/>
    </row>
    <row r="38" spans="1:10" s="131" customFormat="1" ht="26.25" customHeight="1">
      <c r="A38" s="242" t="s">
        <v>205</v>
      </c>
      <c r="B38" s="243"/>
      <c r="C38" s="243"/>
      <c r="D38" s="244"/>
      <c r="E38" s="151" t="s">
        <v>103</v>
      </c>
      <c r="F38" s="152">
        <v>703743</v>
      </c>
      <c r="G38" s="152">
        <v>670000</v>
      </c>
      <c r="H38" s="152">
        <f>H39+H43+H46</f>
        <v>690000</v>
      </c>
      <c r="I38" s="200">
        <f>I39+I43+I46</f>
        <v>668781.71</v>
      </c>
      <c r="J38" s="208">
        <f t="shared" si="0"/>
        <v>96.92488550724637</v>
      </c>
    </row>
    <row r="39" spans="1:10" s="131" customFormat="1" ht="26.25" customHeight="1">
      <c r="A39" s="241" t="s">
        <v>104</v>
      </c>
      <c r="B39" s="241"/>
      <c r="C39" s="241"/>
      <c r="D39" s="245"/>
      <c r="E39" s="146" t="s">
        <v>105</v>
      </c>
      <c r="F39" s="147">
        <v>84164</v>
      </c>
      <c r="G39" s="147">
        <v>120000</v>
      </c>
      <c r="H39" s="147">
        <f>H40+H41+H42</f>
        <v>140000</v>
      </c>
      <c r="I39" s="195">
        <f>I40+I41+I42</f>
        <v>124976.58</v>
      </c>
      <c r="J39" s="210">
        <f t="shared" si="0"/>
        <v>89.26898571428572</v>
      </c>
    </row>
    <row r="40" spans="1:10" ht="12">
      <c r="A40" s="71">
        <v>18</v>
      </c>
      <c r="B40" s="136"/>
      <c r="C40" s="137"/>
      <c r="D40" s="138" t="s">
        <v>40</v>
      </c>
      <c r="E40" s="139" t="s">
        <v>41</v>
      </c>
      <c r="F40" s="140">
        <v>10398</v>
      </c>
      <c r="G40" s="140">
        <v>30000</v>
      </c>
      <c r="H40" s="140">
        <v>30000</v>
      </c>
      <c r="I40" s="194">
        <v>15883.25</v>
      </c>
      <c r="J40" s="199">
        <f t="shared" si="0"/>
        <v>52.94416666666667</v>
      </c>
    </row>
    <row r="41" spans="1:10" ht="12">
      <c r="A41" s="69">
        <v>19</v>
      </c>
      <c r="B41" s="142"/>
      <c r="C41" s="143"/>
      <c r="D41" s="144" t="s">
        <v>42</v>
      </c>
      <c r="E41" s="139" t="s">
        <v>43</v>
      </c>
      <c r="F41" s="140">
        <v>48290</v>
      </c>
      <c r="G41" s="140">
        <v>50000</v>
      </c>
      <c r="H41" s="140">
        <v>80000</v>
      </c>
      <c r="I41" s="194">
        <v>79335.7</v>
      </c>
      <c r="J41" s="199">
        <f t="shared" si="0"/>
        <v>99.169625</v>
      </c>
    </row>
    <row r="42" spans="1:10" ht="12">
      <c r="A42" s="69">
        <v>20</v>
      </c>
      <c r="B42" s="142"/>
      <c r="C42" s="143"/>
      <c r="D42" s="144" t="s">
        <v>44</v>
      </c>
      <c r="E42" s="139" t="s">
        <v>45</v>
      </c>
      <c r="F42" s="140">
        <v>25476</v>
      </c>
      <c r="G42" s="140">
        <v>40000</v>
      </c>
      <c r="H42" s="140">
        <v>30000</v>
      </c>
      <c r="I42" s="194">
        <v>29757.63</v>
      </c>
      <c r="J42" s="199">
        <f t="shared" si="0"/>
        <v>99.19210000000001</v>
      </c>
    </row>
    <row r="43" spans="1:10" ht="12">
      <c r="A43" s="69">
        <v>21</v>
      </c>
      <c r="B43" s="142"/>
      <c r="C43" s="143"/>
      <c r="D43" s="153" t="s">
        <v>106</v>
      </c>
      <c r="E43" s="154" t="s">
        <v>107</v>
      </c>
      <c r="F43" s="155">
        <v>239583</v>
      </c>
      <c r="G43" s="155">
        <v>240000</v>
      </c>
      <c r="H43" s="155">
        <f>H44+H45</f>
        <v>240000</v>
      </c>
      <c r="I43" s="201">
        <f>I44+I45</f>
        <v>233113.5</v>
      </c>
      <c r="J43" s="198">
        <f t="shared" si="0"/>
        <v>97.13062500000001</v>
      </c>
    </row>
    <row r="44" spans="1:10" ht="12">
      <c r="A44" s="69">
        <v>22</v>
      </c>
      <c r="B44" s="142"/>
      <c r="C44" s="143"/>
      <c r="D44" s="156">
        <v>322</v>
      </c>
      <c r="E44" s="139" t="s">
        <v>41</v>
      </c>
      <c r="F44" s="140">
        <v>201248</v>
      </c>
      <c r="G44" s="140">
        <v>200000</v>
      </c>
      <c r="H44" s="140">
        <v>200000</v>
      </c>
      <c r="I44" s="194">
        <v>203754.89</v>
      </c>
      <c r="J44" s="199">
        <f t="shared" si="0"/>
        <v>101.877445</v>
      </c>
    </row>
    <row r="45" spans="1:10" ht="12">
      <c r="A45" s="69">
        <v>23</v>
      </c>
      <c r="B45" s="142"/>
      <c r="C45" s="143"/>
      <c r="D45" s="156">
        <v>323</v>
      </c>
      <c r="E45" s="139" t="s">
        <v>43</v>
      </c>
      <c r="F45" s="140">
        <v>38334</v>
      </c>
      <c r="G45" s="140">
        <v>40000</v>
      </c>
      <c r="H45" s="140">
        <v>40000</v>
      </c>
      <c r="I45" s="194">
        <v>29358.61</v>
      </c>
      <c r="J45" s="199">
        <f t="shared" si="0"/>
        <v>73.396525</v>
      </c>
    </row>
    <row r="46" spans="1:10" ht="12">
      <c r="A46" s="69">
        <v>24</v>
      </c>
      <c r="B46" s="142"/>
      <c r="C46" s="143"/>
      <c r="D46" s="157" t="s">
        <v>108</v>
      </c>
      <c r="E46" s="154" t="s">
        <v>109</v>
      </c>
      <c r="F46" s="155">
        <v>379996</v>
      </c>
      <c r="G46" s="155">
        <v>310000</v>
      </c>
      <c r="H46" s="155">
        <f>H47+H48</f>
        <v>310000</v>
      </c>
      <c r="I46" s="201">
        <f>I47+I48</f>
        <v>310691.63</v>
      </c>
      <c r="J46" s="198">
        <f t="shared" si="0"/>
        <v>100.22310645161289</v>
      </c>
    </row>
    <row r="47" spans="1:10" ht="12">
      <c r="A47" s="70">
        <v>25</v>
      </c>
      <c r="B47" s="149"/>
      <c r="C47" s="150"/>
      <c r="D47" s="158" t="s">
        <v>42</v>
      </c>
      <c r="E47" s="159" t="s">
        <v>43</v>
      </c>
      <c r="F47" s="140">
        <v>374015</v>
      </c>
      <c r="G47" s="140">
        <v>300000</v>
      </c>
      <c r="H47" s="140">
        <v>310000</v>
      </c>
      <c r="I47" s="194">
        <v>310691.63</v>
      </c>
      <c r="J47" s="199">
        <f t="shared" si="0"/>
        <v>100.22310645161289</v>
      </c>
    </row>
    <row r="48" spans="1:10" ht="12">
      <c r="A48" s="72">
        <v>26</v>
      </c>
      <c r="B48" s="160"/>
      <c r="C48" s="161"/>
      <c r="D48" s="158" t="s">
        <v>44</v>
      </c>
      <c r="E48" s="159" t="s">
        <v>45</v>
      </c>
      <c r="F48" s="140">
        <v>5981</v>
      </c>
      <c r="G48" s="140">
        <v>10000</v>
      </c>
      <c r="H48" s="140">
        <v>0</v>
      </c>
      <c r="I48" s="194">
        <v>0</v>
      </c>
      <c r="J48" s="199"/>
    </row>
    <row r="49" spans="1:10" s="131" customFormat="1" ht="25.5" customHeight="1">
      <c r="A49" s="242" t="s">
        <v>204</v>
      </c>
      <c r="B49" s="243"/>
      <c r="C49" s="243"/>
      <c r="D49" s="244"/>
      <c r="E49" s="151" t="s">
        <v>110</v>
      </c>
      <c r="F49" s="152">
        <v>911239</v>
      </c>
      <c r="G49" s="152">
        <v>1630000</v>
      </c>
      <c r="H49" s="152">
        <f>H50+H54+H56+H58</f>
        <v>1601000</v>
      </c>
      <c r="I49" s="200">
        <f>I50+I54+I56+I58</f>
        <v>1465995.71</v>
      </c>
      <c r="J49" s="208">
        <f t="shared" si="0"/>
        <v>91.56750218613367</v>
      </c>
    </row>
    <row r="50" spans="1:10" s="131" customFormat="1" ht="11.25">
      <c r="A50" s="241" t="s">
        <v>111</v>
      </c>
      <c r="B50" s="241"/>
      <c r="C50" s="241"/>
      <c r="D50" s="245"/>
      <c r="E50" s="146" t="s">
        <v>112</v>
      </c>
      <c r="F50" s="147">
        <v>474496</v>
      </c>
      <c r="G50" s="147">
        <v>685000</v>
      </c>
      <c r="H50" s="147">
        <f>H51+H52+H53</f>
        <v>685000</v>
      </c>
      <c r="I50" s="195">
        <f>I51+I52+I53</f>
        <v>671316.1499999999</v>
      </c>
      <c r="J50" s="198">
        <f t="shared" si="0"/>
        <v>98.00235766423356</v>
      </c>
    </row>
    <row r="51" spans="1:10" ht="12">
      <c r="A51" s="71">
        <v>27</v>
      </c>
      <c r="B51" s="136"/>
      <c r="C51" s="137"/>
      <c r="D51" s="138" t="s">
        <v>42</v>
      </c>
      <c r="E51" s="139" t="s">
        <v>43</v>
      </c>
      <c r="F51" s="140">
        <v>9500</v>
      </c>
      <c r="G51" s="140">
        <v>20000</v>
      </c>
      <c r="H51" s="140">
        <v>20000</v>
      </c>
      <c r="I51" s="194">
        <v>16055</v>
      </c>
      <c r="J51" s="199">
        <f t="shared" si="0"/>
        <v>80.27499999999999</v>
      </c>
    </row>
    <row r="52" spans="1:10" ht="12">
      <c r="A52" s="69">
        <v>28</v>
      </c>
      <c r="B52" s="142"/>
      <c r="C52" s="143"/>
      <c r="D52" s="144" t="s">
        <v>53</v>
      </c>
      <c r="E52" s="139" t="s">
        <v>54</v>
      </c>
      <c r="F52" s="140">
        <v>264331</v>
      </c>
      <c r="G52" s="140">
        <v>265000</v>
      </c>
      <c r="H52" s="140">
        <v>265000</v>
      </c>
      <c r="I52" s="194">
        <v>264331.36</v>
      </c>
      <c r="J52" s="199">
        <f t="shared" si="0"/>
        <v>99.74768301886792</v>
      </c>
    </row>
    <row r="53" spans="1:10" ht="12">
      <c r="A53" s="70">
        <v>29</v>
      </c>
      <c r="B53" s="149"/>
      <c r="C53" s="150"/>
      <c r="D53" s="145">
        <v>386</v>
      </c>
      <c r="E53" s="139" t="s">
        <v>66</v>
      </c>
      <c r="F53" s="140">
        <v>200664</v>
      </c>
      <c r="G53" s="140">
        <v>400000</v>
      </c>
      <c r="H53" s="140">
        <v>400000</v>
      </c>
      <c r="I53" s="194">
        <v>390929.79</v>
      </c>
      <c r="J53" s="199">
        <f t="shared" si="0"/>
        <v>97.73244749999999</v>
      </c>
    </row>
    <row r="54" spans="1:10" s="131" customFormat="1" ht="11.25">
      <c r="A54" s="232" t="s">
        <v>113</v>
      </c>
      <c r="B54" s="232"/>
      <c r="C54" s="232"/>
      <c r="D54" s="217"/>
      <c r="E54" s="146" t="s">
        <v>114</v>
      </c>
      <c r="F54" s="147">
        <v>133320</v>
      </c>
      <c r="G54" s="147">
        <v>85000</v>
      </c>
      <c r="H54" s="147">
        <f>H55</f>
        <v>96000</v>
      </c>
      <c r="I54" s="195">
        <f>I55</f>
        <v>96842.5</v>
      </c>
      <c r="J54" s="198">
        <f t="shared" si="0"/>
        <v>100.87760416666667</v>
      </c>
    </row>
    <row r="55" spans="1:10" ht="12">
      <c r="A55" s="72">
        <v>30</v>
      </c>
      <c r="B55" s="160"/>
      <c r="C55" s="161"/>
      <c r="D55" s="148">
        <v>421</v>
      </c>
      <c r="E55" s="139" t="s">
        <v>73</v>
      </c>
      <c r="F55" s="140">
        <v>133320</v>
      </c>
      <c r="G55" s="140">
        <v>85000</v>
      </c>
      <c r="H55" s="140">
        <v>96000</v>
      </c>
      <c r="I55" s="194">
        <v>96842.5</v>
      </c>
      <c r="J55" s="199">
        <f t="shared" si="0"/>
        <v>100.87760416666667</v>
      </c>
    </row>
    <row r="56" spans="1:10" s="131" customFormat="1" ht="33.75">
      <c r="A56" s="232" t="s">
        <v>115</v>
      </c>
      <c r="B56" s="232"/>
      <c r="C56" s="232"/>
      <c r="D56" s="217"/>
      <c r="E56" s="146" t="s">
        <v>116</v>
      </c>
      <c r="F56" s="147">
        <v>23124</v>
      </c>
      <c r="G56" s="147">
        <v>700000</v>
      </c>
      <c r="H56" s="147">
        <f>H57</f>
        <v>600000</v>
      </c>
      <c r="I56" s="195">
        <f>I57</f>
        <v>476635.71</v>
      </c>
      <c r="J56" s="210">
        <f t="shared" si="0"/>
        <v>79.439285</v>
      </c>
    </row>
    <row r="57" spans="1:10" ht="12">
      <c r="A57" s="72">
        <v>31</v>
      </c>
      <c r="B57" s="160"/>
      <c r="C57" s="161"/>
      <c r="D57" s="148">
        <v>421</v>
      </c>
      <c r="E57" s="139" t="s">
        <v>73</v>
      </c>
      <c r="F57" s="140">
        <v>23124</v>
      </c>
      <c r="G57" s="140">
        <v>700000</v>
      </c>
      <c r="H57" s="140">
        <v>600000</v>
      </c>
      <c r="I57" s="194">
        <v>476635.71</v>
      </c>
      <c r="J57" s="199">
        <f t="shared" si="0"/>
        <v>79.439285</v>
      </c>
    </row>
    <row r="58" spans="1:10" s="131" customFormat="1" ht="33.75">
      <c r="A58" s="232" t="s">
        <v>117</v>
      </c>
      <c r="B58" s="232"/>
      <c r="C58" s="232"/>
      <c r="D58" s="217"/>
      <c r="E58" s="146" t="s">
        <v>118</v>
      </c>
      <c r="F58" s="147">
        <v>280299</v>
      </c>
      <c r="G58" s="147">
        <v>160000</v>
      </c>
      <c r="H58" s="147">
        <f>H59</f>
        <v>220000</v>
      </c>
      <c r="I58" s="195">
        <f>I59</f>
        <v>221201.35</v>
      </c>
      <c r="J58" s="210">
        <f t="shared" si="0"/>
        <v>100.5460681818182</v>
      </c>
    </row>
    <row r="59" spans="1:10" ht="12">
      <c r="A59" s="72">
        <v>32</v>
      </c>
      <c r="B59" s="160"/>
      <c r="C59" s="161"/>
      <c r="D59" s="148">
        <v>421</v>
      </c>
      <c r="E59" s="139" t="s">
        <v>73</v>
      </c>
      <c r="F59" s="140">
        <v>280299</v>
      </c>
      <c r="G59" s="140">
        <v>160000</v>
      </c>
      <c r="H59" s="140">
        <v>220000</v>
      </c>
      <c r="I59" s="194">
        <v>221201.35</v>
      </c>
      <c r="J59" s="199">
        <f t="shared" si="0"/>
        <v>100.5460681818182</v>
      </c>
    </row>
    <row r="60" spans="1:10" s="131" customFormat="1" ht="27" customHeight="1">
      <c r="A60" s="242" t="s">
        <v>203</v>
      </c>
      <c r="B60" s="243"/>
      <c r="C60" s="243"/>
      <c r="D60" s="244"/>
      <c r="E60" s="162" t="s">
        <v>119</v>
      </c>
      <c r="F60" s="152">
        <v>37785</v>
      </c>
      <c r="G60" s="152">
        <v>60000</v>
      </c>
      <c r="H60" s="152">
        <f>H61+H63</f>
        <v>40000</v>
      </c>
      <c r="I60" s="200">
        <f>I61+I63</f>
        <v>27975</v>
      </c>
      <c r="J60" s="208">
        <f t="shared" si="0"/>
        <v>69.9375</v>
      </c>
    </row>
    <row r="61" spans="1:10" s="131" customFormat="1" ht="11.25">
      <c r="A61" s="239" t="s">
        <v>120</v>
      </c>
      <c r="B61" s="240"/>
      <c r="C61" s="240"/>
      <c r="D61" s="238"/>
      <c r="E61" s="146" t="s">
        <v>121</v>
      </c>
      <c r="F61" s="147">
        <v>37785</v>
      </c>
      <c r="G61" s="147">
        <v>50000</v>
      </c>
      <c r="H61" s="147">
        <f>H62</f>
        <v>30000</v>
      </c>
      <c r="I61" s="195">
        <f>I62</f>
        <v>24975</v>
      </c>
      <c r="J61" s="198">
        <f t="shared" si="0"/>
        <v>83.25</v>
      </c>
    </row>
    <row r="62" spans="1:10" ht="12">
      <c r="A62" s="72">
        <v>33</v>
      </c>
      <c r="B62" s="160"/>
      <c r="C62" s="161"/>
      <c r="D62" s="148">
        <v>352</v>
      </c>
      <c r="E62" s="139" t="s">
        <v>122</v>
      </c>
      <c r="F62" s="140">
        <v>37785</v>
      </c>
      <c r="G62" s="140">
        <v>50000</v>
      </c>
      <c r="H62" s="140">
        <v>30000</v>
      </c>
      <c r="I62" s="194">
        <v>24975</v>
      </c>
      <c r="J62" s="199">
        <f t="shared" si="0"/>
        <v>83.25</v>
      </c>
    </row>
    <row r="63" spans="1:10" s="131" customFormat="1" ht="22.5">
      <c r="A63" s="232" t="s">
        <v>123</v>
      </c>
      <c r="B63" s="232"/>
      <c r="C63" s="232"/>
      <c r="D63" s="217"/>
      <c r="E63" s="146" t="s">
        <v>124</v>
      </c>
      <c r="F63" s="147">
        <v>0</v>
      </c>
      <c r="G63" s="147">
        <v>10000</v>
      </c>
      <c r="H63" s="147">
        <f>H64</f>
        <v>10000</v>
      </c>
      <c r="I63" s="195">
        <f>I64</f>
        <v>3000</v>
      </c>
      <c r="J63" s="210">
        <f t="shared" si="0"/>
        <v>30</v>
      </c>
    </row>
    <row r="64" spans="1:10" ht="12">
      <c r="A64" s="72">
        <v>34</v>
      </c>
      <c r="B64" s="160"/>
      <c r="C64" s="161"/>
      <c r="D64" s="148">
        <v>381</v>
      </c>
      <c r="E64" s="139" t="s">
        <v>60</v>
      </c>
      <c r="F64" s="140"/>
      <c r="G64" s="140">
        <v>10000</v>
      </c>
      <c r="H64" s="140">
        <v>10000</v>
      </c>
      <c r="I64" s="194">
        <v>3000</v>
      </c>
      <c r="J64" s="199">
        <f t="shared" si="0"/>
        <v>30</v>
      </c>
    </row>
    <row r="65" spans="1:10" s="131" customFormat="1" ht="22.5">
      <c r="A65" s="207" t="s">
        <v>202</v>
      </c>
      <c r="B65" s="187"/>
      <c r="C65" s="187"/>
      <c r="D65" s="186"/>
      <c r="E65" s="162" t="s">
        <v>125</v>
      </c>
      <c r="F65" s="152">
        <v>553852</v>
      </c>
      <c r="G65" s="152">
        <v>615000</v>
      </c>
      <c r="H65" s="152">
        <f>H66+H68+H70+H72+H74+H76+H78+H80+H83</f>
        <v>577000</v>
      </c>
      <c r="I65" s="200">
        <f>I66+I68+I70+I72+I74+I76+I78+I80+I83</f>
        <v>533274.04</v>
      </c>
      <c r="J65" s="208">
        <f t="shared" si="0"/>
        <v>92.42184402079722</v>
      </c>
    </row>
    <row r="66" spans="1:10" s="131" customFormat="1" ht="12">
      <c r="A66" s="241" t="s">
        <v>207</v>
      </c>
      <c r="B66" s="223"/>
      <c r="C66" s="223"/>
      <c r="D66" s="217"/>
      <c r="E66" s="146" t="s">
        <v>126</v>
      </c>
      <c r="F66" s="147">
        <v>32550</v>
      </c>
      <c r="G66" s="147">
        <v>40000</v>
      </c>
      <c r="H66" s="147">
        <f>H67</f>
        <v>0</v>
      </c>
      <c r="I66" s="195">
        <f>I67</f>
        <v>0</v>
      </c>
      <c r="J66" s="199"/>
    </row>
    <row r="67" spans="1:10" ht="12">
      <c r="A67" s="72">
        <v>35</v>
      </c>
      <c r="B67" s="160"/>
      <c r="C67" s="161"/>
      <c r="D67" s="148" t="s">
        <v>42</v>
      </c>
      <c r="E67" s="139" t="s">
        <v>43</v>
      </c>
      <c r="F67" s="140">
        <v>32550</v>
      </c>
      <c r="G67" s="140">
        <v>40000</v>
      </c>
      <c r="H67" s="140">
        <v>0</v>
      </c>
      <c r="I67" s="194">
        <v>0</v>
      </c>
      <c r="J67" s="199"/>
    </row>
    <row r="68" spans="1:10" s="131" customFormat="1" ht="22.5">
      <c r="A68" s="232" t="s">
        <v>127</v>
      </c>
      <c r="B68" s="232"/>
      <c r="C68" s="232"/>
      <c r="D68" s="217"/>
      <c r="E68" s="146" t="s">
        <v>128</v>
      </c>
      <c r="F68" s="147">
        <v>160837</v>
      </c>
      <c r="G68" s="147">
        <v>180000</v>
      </c>
      <c r="H68" s="147">
        <f>H69</f>
        <v>180000</v>
      </c>
      <c r="I68" s="195">
        <f>I69</f>
        <v>168546.55</v>
      </c>
      <c r="J68" s="210">
        <f t="shared" si="0"/>
        <v>93.63697222222221</v>
      </c>
    </row>
    <row r="69" spans="1:10" ht="24">
      <c r="A69" s="72">
        <v>36</v>
      </c>
      <c r="B69" s="160"/>
      <c r="C69" s="161"/>
      <c r="D69" s="148" t="s">
        <v>56</v>
      </c>
      <c r="E69" s="139" t="s">
        <v>57</v>
      </c>
      <c r="F69" s="140">
        <v>160837</v>
      </c>
      <c r="G69" s="140">
        <v>180000</v>
      </c>
      <c r="H69" s="140">
        <v>180000</v>
      </c>
      <c r="I69" s="194">
        <v>168546.55</v>
      </c>
      <c r="J69" s="211">
        <f t="shared" si="0"/>
        <v>93.63697222222221</v>
      </c>
    </row>
    <row r="70" spans="1:10" s="131" customFormat="1" ht="26.25" customHeight="1">
      <c r="A70" s="232" t="s">
        <v>129</v>
      </c>
      <c r="B70" s="232"/>
      <c r="C70" s="232"/>
      <c r="D70" s="217"/>
      <c r="E70" s="146" t="s">
        <v>130</v>
      </c>
      <c r="F70" s="147">
        <v>133500</v>
      </c>
      <c r="G70" s="147">
        <v>140000</v>
      </c>
      <c r="H70" s="147">
        <f>H71</f>
        <v>140000</v>
      </c>
      <c r="I70" s="195">
        <f>I71</f>
        <v>138500</v>
      </c>
      <c r="J70" s="210">
        <f t="shared" si="0"/>
        <v>98.92857142857143</v>
      </c>
    </row>
    <row r="71" spans="1:10" ht="24">
      <c r="A71" s="72">
        <v>37</v>
      </c>
      <c r="B71" s="160"/>
      <c r="C71" s="161"/>
      <c r="D71" s="148" t="s">
        <v>56</v>
      </c>
      <c r="E71" s="139" t="s">
        <v>57</v>
      </c>
      <c r="F71" s="140">
        <v>133500</v>
      </c>
      <c r="G71" s="140">
        <v>140000</v>
      </c>
      <c r="H71" s="140">
        <v>140000</v>
      </c>
      <c r="I71" s="194">
        <v>138500</v>
      </c>
      <c r="J71" s="211">
        <f t="shared" si="0"/>
        <v>98.92857142857143</v>
      </c>
    </row>
    <row r="72" spans="1:10" s="131" customFormat="1" ht="22.5">
      <c r="A72" s="232" t="s">
        <v>131</v>
      </c>
      <c r="B72" s="232"/>
      <c r="C72" s="232"/>
      <c r="D72" s="217"/>
      <c r="E72" s="146" t="s">
        <v>132</v>
      </c>
      <c r="F72" s="147">
        <v>60500</v>
      </c>
      <c r="G72" s="147">
        <v>70000</v>
      </c>
      <c r="H72" s="147">
        <f>H73</f>
        <v>70000</v>
      </c>
      <c r="I72" s="195">
        <f>I73</f>
        <v>72980</v>
      </c>
      <c r="J72" s="210">
        <f t="shared" si="0"/>
        <v>104.25714285714285</v>
      </c>
    </row>
    <row r="73" spans="1:10" ht="12">
      <c r="A73" s="72">
        <v>38</v>
      </c>
      <c r="B73" s="160"/>
      <c r="C73" s="161"/>
      <c r="D73" s="148">
        <v>381</v>
      </c>
      <c r="E73" s="139" t="s">
        <v>60</v>
      </c>
      <c r="F73" s="140">
        <v>60500</v>
      </c>
      <c r="G73" s="140">
        <v>70000</v>
      </c>
      <c r="H73" s="140">
        <v>70000</v>
      </c>
      <c r="I73" s="194">
        <v>72980</v>
      </c>
      <c r="J73" s="199">
        <f t="shared" si="0"/>
        <v>104.25714285714285</v>
      </c>
    </row>
    <row r="74" spans="1:10" s="131" customFormat="1" ht="22.5">
      <c r="A74" s="232" t="s">
        <v>133</v>
      </c>
      <c r="B74" s="232"/>
      <c r="C74" s="232"/>
      <c r="D74" s="217"/>
      <c r="E74" s="146" t="s">
        <v>134</v>
      </c>
      <c r="F74" s="147">
        <v>46000</v>
      </c>
      <c r="G74" s="147">
        <v>50000</v>
      </c>
      <c r="H74" s="147">
        <f>H75</f>
        <v>50000</v>
      </c>
      <c r="I74" s="195">
        <f>I75</f>
        <v>44130</v>
      </c>
      <c r="J74" s="210">
        <f t="shared" si="0"/>
        <v>88.26</v>
      </c>
    </row>
    <row r="75" spans="1:10" ht="12">
      <c r="A75" s="72">
        <v>39</v>
      </c>
      <c r="B75" s="160"/>
      <c r="C75" s="161"/>
      <c r="D75" s="148">
        <v>381</v>
      </c>
      <c r="E75" s="139" t="s">
        <v>60</v>
      </c>
      <c r="F75" s="140">
        <v>46000</v>
      </c>
      <c r="G75" s="140">
        <v>50000</v>
      </c>
      <c r="H75" s="140">
        <v>50000</v>
      </c>
      <c r="I75" s="194">
        <v>44130</v>
      </c>
      <c r="J75" s="199">
        <f aca="true" t="shared" si="1" ref="J75:J138">I75/H75*100</f>
        <v>88.26</v>
      </c>
    </row>
    <row r="76" spans="1:10" s="131" customFormat="1" ht="11.25">
      <c r="A76" s="232" t="s">
        <v>135</v>
      </c>
      <c r="B76" s="232"/>
      <c r="C76" s="232"/>
      <c r="D76" s="217"/>
      <c r="E76" s="146" t="s">
        <v>136</v>
      </c>
      <c r="F76" s="147">
        <v>25000</v>
      </c>
      <c r="G76" s="147">
        <v>25000</v>
      </c>
      <c r="H76" s="147">
        <f>H77</f>
        <v>25000</v>
      </c>
      <c r="I76" s="195">
        <f>I77</f>
        <v>24000</v>
      </c>
      <c r="J76" s="198">
        <f t="shared" si="1"/>
        <v>96</v>
      </c>
    </row>
    <row r="77" spans="1:10" ht="12">
      <c r="A77" s="72">
        <v>40</v>
      </c>
      <c r="B77" s="160"/>
      <c r="C77" s="161"/>
      <c r="D77" s="148">
        <v>381</v>
      </c>
      <c r="E77" s="139" t="s">
        <v>60</v>
      </c>
      <c r="F77" s="140">
        <v>25000</v>
      </c>
      <c r="G77" s="140">
        <v>25000</v>
      </c>
      <c r="H77" s="140">
        <v>25000</v>
      </c>
      <c r="I77" s="194">
        <v>24000</v>
      </c>
      <c r="J77" s="199">
        <f t="shared" si="1"/>
        <v>96</v>
      </c>
    </row>
    <row r="78" spans="1:10" s="131" customFormat="1" ht="33.75">
      <c r="A78" s="232" t="s">
        <v>137</v>
      </c>
      <c r="B78" s="232"/>
      <c r="C78" s="232"/>
      <c r="D78" s="217"/>
      <c r="E78" s="146" t="s">
        <v>138</v>
      </c>
      <c r="F78" s="147">
        <v>50917</v>
      </c>
      <c r="G78" s="147">
        <v>50000</v>
      </c>
      <c r="H78" s="147">
        <f>H79</f>
        <v>50000</v>
      </c>
      <c r="I78" s="195">
        <f>I79</f>
        <v>33609.5</v>
      </c>
      <c r="J78" s="210">
        <f t="shared" si="1"/>
        <v>67.219</v>
      </c>
    </row>
    <row r="79" spans="1:10" ht="12">
      <c r="A79" s="72">
        <v>41</v>
      </c>
      <c r="B79" s="160"/>
      <c r="C79" s="161"/>
      <c r="D79" s="148">
        <v>381</v>
      </c>
      <c r="E79" s="139" t="s">
        <v>60</v>
      </c>
      <c r="F79" s="140">
        <v>50917</v>
      </c>
      <c r="G79" s="140">
        <v>50000</v>
      </c>
      <c r="H79" s="140">
        <v>50000</v>
      </c>
      <c r="I79" s="194">
        <v>33609.5</v>
      </c>
      <c r="J79" s="199">
        <f t="shared" si="1"/>
        <v>67.219</v>
      </c>
    </row>
    <row r="80" spans="1:10" s="131" customFormat="1" ht="11.25">
      <c r="A80" s="232" t="s">
        <v>139</v>
      </c>
      <c r="B80" s="232"/>
      <c r="C80" s="232"/>
      <c r="D80" s="217"/>
      <c r="E80" s="146" t="s">
        <v>140</v>
      </c>
      <c r="F80" s="147">
        <v>11141</v>
      </c>
      <c r="G80" s="147">
        <v>20000</v>
      </c>
      <c r="H80" s="147">
        <f>H81+H82</f>
        <v>20000</v>
      </c>
      <c r="I80" s="195">
        <f>I81+I82</f>
        <v>15510.49</v>
      </c>
      <c r="J80" s="198">
        <f t="shared" si="1"/>
        <v>77.55245</v>
      </c>
    </row>
    <row r="81" spans="1:10" ht="12">
      <c r="A81" s="72">
        <v>42</v>
      </c>
      <c r="B81" s="160"/>
      <c r="C81" s="161"/>
      <c r="D81" s="138" t="s">
        <v>40</v>
      </c>
      <c r="E81" s="139" t="s">
        <v>41</v>
      </c>
      <c r="F81" s="140">
        <v>1141</v>
      </c>
      <c r="G81" s="140">
        <v>10000</v>
      </c>
      <c r="H81" s="140">
        <v>10000</v>
      </c>
      <c r="I81" s="194">
        <v>5510.49</v>
      </c>
      <c r="J81" s="199">
        <f t="shared" si="1"/>
        <v>55.1049</v>
      </c>
    </row>
    <row r="82" spans="1:10" ht="12">
      <c r="A82" s="72">
        <v>43</v>
      </c>
      <c r="B82" s="160"/>
      <c r="C82" s="161"/>
      <c r="D82" s="145" t="s">
        <v>53</v>
      </c>
      <c r="E82" s="139" t="s">
        <v>54</v>
      </c>
      <c r="F82" s="140">
        <v>10000</v>
      </c>
      <c r="G82" s="140">
        <v>10000</v>
      </c>
      <c r="H82" s="140">
        <v>10000</v>
      </c>
      <c r="I82" s="194">
        <v>10000</v>
      </c>
      <c r="J82" s="199">
        <f t="shared" si="1"/>
        <v>100</v>
      </c>
    </row>
    <row r="83" spans="1:10" s="131" customFormat="1" ht="11.25">
      <c r="A83" s="232" t="s">
        <v>141</v>
      </c>
      <c r="B83" s="232"/>
      <c r="C83" s="232"/>
      <c r="D83" s="217"/>
      <c r="E83" s="146" t="s">
        <v>142</v>
      </c>
      <c r="F83" s="147">
        <v>33406</v>
      </c>
      <c r="G83" s="147">
        <v>40000</v>
      </c>
      <c r="H83" s="147">
        <f>H84+H85</f>
        <v>42000</v>
      </c>
      <c r="I83" s="195">
        <f>I84+I85</f>
        <v>35997.5</v>
      </c>
      <c r="J83" s="198">
        <f t="shared" si="1"/>
        <v>85.70833333333333</v>
      </c>
    </row>
    <row r="84" spans="1:10" ht="12">
      <c r="A84" s="72">
        <v>44</v>
      </c>
      <c r="B84" s="160"/>
      <c r="C84" s="161"/>
      <c r="D84" s="138" t="s">
        <v>40</v>
      </c>
      <c r="E84" s="139" t="s">
        <v>41</v>
      </c>
      <c r="F84" s="140">
        <v>7406</v>
      </c>
      <c r="G84" s="140">
        <v>10000</v>
      </c>
      <c r="H84" s="140">
        <v>12000</v>
      </c>
      <c r="I84" s="194">
        <v>11997.5</v>
      </c>
      <c r="J84" s="199">
        <f t="shared" si="1"/>
        <v>99.97916666666666</v>
      </c>
    </row>
    <row r="85" spans="1:10" ht="12">
      <c r="A85" s="72">
        <v>45</v>
      </c>
      <c r="B85" s="160"/>
      <c r="C85" s="161"/>
      <c r="D85" s="145">
        <v>381</v>
      </c>
      <c r="E85" s="139" t="s">
        <v>60</v>
      </c>
      <c r="F85" s="140">
        <v>26000</v>
      </c>
      <c r="G85" s="140">
        <v>30000</v>
      </c>
      <c r="H85" s="140">
        <v>30000</v>
      </c>
      <c r="I85" s="194">
        <v>24000</v>
      </c>
      <c r="J85" s="199">
        <f t="shared" si="1"/>
        <v>80</v>
      </c>
    </row>
    <row r="86" spans="1:10" s="131" customFormat="1" ht="22.5">
      <c r="A86" s="224" t="s">
        <v>208</v>
      </c>
      <c r="B86" s="225"/>
      <c r="C86" s="225"/>
      <c r="D86" s="226"/>
      <c r="E86" s="162" t="s">
        <v>143</v>
      </c>
      <c r="F86" s="163">
        <v>177631</v>
      </c>
      <c r="G86" s="163">
        <v>162000</v>
      </c>
      <c r="H86" s="163">
        <f>H87+H89+H91</f>
        <v>141000</v>
      </c>
      <c r="I86" s="202">
        <f>I87+I89+I91</f>
        <v>125398.26</v>
      </c>
      <c r="J86" s="209">
        <f t="shared" si="1"/>
        <v>88.93493617021277</v>
      </c>
    </row>
    <row r="87" spans="1:10" s="131" customFormat="1" ht="26.25" customHeight="1">
      <c r="A87" s="223" t="s">
        <v>144</v>
      </c>
      <c r="B87" s="223"/>
      <c r="C87" s="223"/>
      <c r="D87" s="217"/>
      <c r="E87" s="146" t="s">
        <v>145</v>
      </c>
      <c r="F87" s="147">
        <v>55827</v>
      </c>
      <c r="G87" s="147">
        <v>60000</v>
      </c>
      <c r="H87" s="147">
        <f>H88</f>
        <v>35000</v>
      </c>
      <c r="I87" s="195">
        <f>I88</f>
        <v>27360</v>
      </c>
      <c r="J87" s="210">
        <f t="shared" si="1"/>
        <v>78.17142857142856</v>
      </c>
    </row>
    <row r="88" spans="1:10" ht="24">
      <c r="A88" s="72">
        <v>46</v>
      </c>
      <c r="B88" s="160"/>
      <c r="C88" s="161"/>
      <c r="D88" s="148" t="s">
        <v>56</v>
      </c>
      <c r="E88" s="139" t="s">
        <v>57</v>
      </c>
      <c r="F88" s="140">
        <v>55827</v>
      </c>
      <c r="G88" s="140">
        <v>60000</v>
      </c>
      <c r="H88" s="140">
        <v>35000</v>
      </c>
      <c r="I88" s="194">
        <v>27360</v>
      </c>
      <c r="J88" s="211">
        <f t="shared" si="1"/>
        <v>78.17142857142856</v>
      </c>
    </row>
    <row r="89" spans="1:10" s="131" customFormat="1" ht="11.25">
      <c r="A89" s="217" t="s">
        <v>146</v>
      </c>
      <c r="B89" s="217"/>
      <c r="C89" s="217"/>
      <c r="D89" s="217"/>
      <c r="E89" s="146" t="s">
        <v>147</v>
      </c>
      <c r="F89" s="147">
        <v>116804</v>
      </c>
      <c r="G89" s="147">
        <v>90000</v>
      </c>
      <c r="H89" s="147">
        <f>H90</f>
        <v>100000</v>
      </c>
      <c r="I89" s="195">
        <f>I90</f>
        <v>94038.26</v>
      </c>
      <c r="J89" s="198">
        <f t="shared" si="1"/>
        <v>94.03826</v>
      </c>
    </row>
    <row r="90" spans="1:10" ht="12">
      <c r="A90" s="72">
        <v>47</v>
      </c>
      <c r="B90" s="160"/>
      <c r="C90" s="161"/>
      <c r="D90" s="158">
        <v>381</v>
      </c>
      <c r="E90" s="159" t="s">
        <v>60</v>
      </c>
      <c r="F90" s="140">
        <v>116804</v>
      </c>
      <c r="G90" s="140">
        <v>90000</v>
      </c>
      <c r="H90" s="140">
        <v>100000</v>
      </c>
      <c r="I90" s="194">
        <v>94038.26</v>
      </c>
      <c r="J90" s="199">
        <f t="shared" si="1"/>
        <v>94.03826</v>
      </c>
    </row>
    <row r="91" spans="1:10" s="131" customFormat="1" ht="22.5">
      <c r="A91" s="232" t="s">
        <v>148</v>
      </c>
      <c r="B91" s="232"/>
      <c r="C91" s="232"/>
      <c r="D91" s="217"/>
      <c r="E91" s="146" t="s">
        <v>149</v>
      </c>
      <c r="F91" s="147">
        <v>5000</v>
      </c>
      <c r="G91" s="147">
        <v>12000</v>
      </c>
      <c r="H91" s="147">
        <f>H92</f>
        <v>6000</v>
      </c>
      <c r="I91" s="195">
        <f>I92</f>
        <v>4000</v>
      </c>
      <c r="J91" s="210">
        <f t="shared" si="1"/>
        <v>66.66666666666666</v>
      </c>
    </row>
    <row r="92" spans="1:10" ht="12">
      <c r="A92" s="72">
        <v>48</v>
      </c>
      <c r="B92" s="160"/>
      <c r="C92" s="161"/>
      <c r="D92" s="148">
        <v>381</v>
      </c>
      <c r="E92" s="139" t="s">
        <v>60</v>
      </c>
      <c r="F92" s="140">
        <v>5000</v>
      </c>
      <c r="G92" s="140">
        <v>12000</v>
      </c>
      <c r="H92" s="140">
        <v>6000</v>
      </c>
      <c r="I92" s="194">
        <v>4000</v>
      </c>
      <c r="J92" s="199">
        <f t="shared" si="1"/>
        <v>66.66666666666666</v>
      </c>
    </row>
    <row r="93" spans="1:10" s="131" customFormat="1" ht="11.25">
      <c r="A93" s="224" t="s">
        <v>209</v>
      </c>
      <c r="B93" s="225"/>
      <c r="C93" s="225"/>
      <c r="D93" s="226"/>
      <c r="E93" s="162" t="s">
        <v>150</v>
      </c>
      <c r="F93" s="163">
        <v>276241</v>
      </c>
      <c r="G93" s="163">
        <v>331000</v>
      </c>
      <c r="H93" s="163">
        <f>H94+H97+H99</f>
        <v>316000</v>
      </c>
      <c r="I93" s="202">
        <f>I94+I97+I99</f>
        <v>285160.67</v>
      </c>
      <c r="J93" s="206">
        <f t="shared" si="1"/>
        <v>90.24071835443037</v>
      </c>
    </row>
    <row r="94" spans="1:10" s="131" customFormat="1" ht="33" customHeight="1">
      <c r="A94" s="223" t="s">
        <v>151</v>
      </c>
      <c r="B94" s="223"/>
      <c r="C94" s="223"/>
      <c r="D94" s="217"/>
      <c r="E94" s="146" t="s">
        <v>152</v>
      </c>
      <c r="F94" s="147">
        <v>216000</v>
      </c>
      <c r="G94" s="147">
        <v>216000</v>
      </c>
      <c r="H94" s="147">
        <f>H95+H96</f>
        <v>261000</v>
      </c>
      <c r="I94" s="195">
        <f>I95+I96</f>
        <v>256125.76</v>
      </c>
      <c r="J94" s="210">
        <f t="shared" si="1"/>
        <v>98.13247509578544</v>
      </c>
    </row>
    <row r="95" spans="1:10" s="131" customFormat="1" ht="12">
      <c r="A95" s="72">
        <v>49</v>
      </c>
      <c r="B95" s="164"/>
      <c r="C95" s="165"/>
      <c r="D95" s="138">
        <v>381</v>
      </c>
      <c r="E95" s="139" t="s">
        <v>185</v>
      </c>
      <c r="F95" s="166">
        <v>216000</v>
      </c>
      <c r="G95" s="166">
        <v>216000</v>
      </c>
      <c r="H95" s="166">
        <v>216000</v>
      </c>
      <c r="I95" s="203">
        <v>216000</v>
      </c>
      <c r="J95" s="199">
        <f t="shared" si="1"/>
        <v>100</v>
      </c>
    </row>
    <row r="96" spans="1:10" s="171" customFormat="1" ht="12">
      <c r="A96" s="72">
        <v>50</v>
      </c>
      <c r="B96" s="167"/>
      <c r="C96" s="168"/>
      <c r="D96" s="145">
        <v>381</v>
      </c>
      <c r="E96" s="169" t="s">
        <v>186</v>
      </c>
      <c r="F96" s="170">
        <v>0</v>
      </c>
      <c r="G96" s="170"/>
      <c r="H96" s="170">
        <v>45000</v>
      </c>
      <c r="I96" s="204">
        <v>40125.76</v>
      </c>
      <c r="J96" s="199">
        <f t="shared" si="1"/>
        <v>89.16835555555555</v>
      </c>
    </row>
    <row r="97" spans="1:10" s="131" customFormat="1" ht="22.5">
      <c r="A97" s="232" t="s">
        <v>153</v>
      </c>
      <c r="B97" s="232"/>
      <c r="C97" s="232"/>
      <c r="D97" s="217"/>
      <c r="E97" s="146" t="s">
        <v>154</v>
      </c>
      <c r="F97" s="147">
        <v>50366</v>
      </c>
      <c r="G97" s="147">
        <v>85000</v>
      </c>
      <c r="H97" s="147">
        <f>H98</f>
        <v>55000</v>
      </c>
      <c r="I97" s="195">
        <f>I98</f>
        <v>29034.91</v>
      </c>
      <c r="J97" s="210">
        <f t="shared" si="1"/>
        <v>52.79074545454545</v>
      </c>
    </row>
    <row r="98" spans="1:10" ht="12">
      <c r="A98" s="72">
        <v>51</v>
      </c>
      <c r="B98" s="160"/>
      <c r="C98" s="161"/>
      <c r="D98" s="148">
        <v>381</v>
      </c>
      <c r="E98" s="139" t="s">
        <v>60</v>
      </c>
      <c r="F98" s="140">
        <v>50366</v>
      </c>
      <c r="G98" s="140">
        <v>85000</v>
      </c>
      <c r="H98" s="140">
        <v>55000</v>
      </c>
      <c r="I98" s="194">
        <v>29034.91</v>
      </c>
      <c r="J98" s="199">
        <f t="shared" si="1"/>
        <v>52.79074545454545</v>
      </c>
    </row>
    <row r="99" spans="1:10" s="131" customFormat="1" ht="12">
      <c r="A99" s="232" t="s">
        <v>155</v>
      </c>
      <c r="B99" s="232"/>
      <c r="C99" s="232"/>
      <c r="D99" s="217"/>
      <c r="E99" s="146" t="s">
        <v>156</v>
      </c>
      <c r="F99" s="147">
        <v>9875</v>
      </c>
      <c r="G99" s="147">
        <v>30000</v>
      </c>
      <c r="H99" s="147">
        <f>H100+H101</f>
        <v>0</v>
      </c>
      <c r="I99" s="195">
        <f>I100+I101</f>
        <v>0</v>
      </c>
      <c r="J99" s="199"/>
    </row>
    <row r="100" spans="1:10" ht="12">
      <c r="A100" s="72">
        <v>52</v>
      </c>
      <c r="B100" s="160"/>
      <c r="C100" s="161"/>
      <c r="D100" s="138" t="s">
        <v>40</v>
      </c>
      <c r="E100" s="139" t="s">
        <v>41</v>
      </c>
      <c r="F100" s="140">
        <v>9875</v>
      </c>
      <c r="G100" s="140">
        <v>15000</v>
      </c>
      <c r="H100" s="140">
        <v>0</v>
      </c>
      <c r="I100" s="194">
        <v>0</v>
      </c>
      <c r="J100" s="199"/>
    </row>
    <row r="101" spans="1:10" ht="12">
      <c r="A101" s="72">
        <v>53</v>
      </c>
      <c r="B101" s="160"/>
      <c r="C101" s="161"/>
      <c r="D101" s="145">
        <v>422</v>
      </c>
      <c r="E101" s="139" t="s">
        <v>75</v>
      </c>
      <c r="F101" s="140">
        <v>0</v>
      </c>
      <c r="G101" s="140">
        <v>15000</v>
      </c>
      <c r="H101" s="140">
        <v>0</v>
      </c>
      <c r="I101" s="194">
        <v>0</v>
      </c>
      <c r="J101" s="199"/>
    </row>
    <row r="102" spans="1:10" s="131" customFormat="1" ht="11.25">
      <c r="A102" s="224" t="s">
        <v>210</v>
      </c>
      <c r="B102" s="225"/>
      <c r="C102" s="225"/>
      <c r="D102" s="226"/>
      <c r="E102" s="162" t="s">
        <v>157</v>
      </c>
      <c r="F102" s="163">
        <v>186150</v>
      </c>
      <c r="G102" s="163">
        <v>185000</v>
      </c>
      <c r="H102" s="163">
        <f>H103+H105</f>
        <v>115000</v>
      </c>
      <c r="I102" s="202">
        <f>I103+I105</f>
        <v>113294.41</v>
      </c>
      <c r="J102" s="206">
        <f t="shared" si="1"/>
        <v>98.51687826086956</v>
      </c>
    </row>
    <row r="103" spans="1:10" s="131" customFormat="1" ht="22.5">
      <c r="A103" s="223" t="s">
        <v>158</v>
      </c>
      <c r="B103" s="223"/>
      <c r="C103" s="223"/>
      <c r="D103" s="217"/>
      <c r="E103" s="146" t="s">
        <v>159</v>
      </c>
      <c r="F103" s="147">
        <v>93646</v>
      </c>
      <c r="G103" s="147">
        <v>100000</v>
      </c>
      <c r="H103" s="147">
        <f>H104</f>
        <v>100000</v>
      </c>
      <c r="I103" s="195">
        <f>I104</f>
        <v>99369.91</v>
      </c>
      <c r="J103" s="210">
        <f t="shared" si="1"/>
        <v>99.36991</v>
      </c>
    </row>
    <row r="104" spans="1:10" ht="12">
      <c r="A104" s="72">
        <v>54</v>
      </c>
      <c r="B104" s="160"/>
      <c r="C104" s="161"/>
      <c r="D104" s="148">
        <v>381</v>
      </c>
      <c r="E104" s="139" t="s">
        <v>60</v>
      </c>
      <c r="F104" s="140">
        <v>93646</v>
      </c>
      <c r="G104" s="140">
        <v>100000</v>
      </c>
      <c r="H104" s="140">
        <v>100000</v>
      </c>
      <c r="I104" s="194">
        <v>99369.91</v>
      </c>
      <c r="J104" s="199">
        <f t="shared" si="1"/>
        <v>99.36991</v>
      </c>
    </row>
    <row r="105" spans="1:10" s="131" customFormat="1" ht="25.5" customHeight="1">
      <c r="A105" s="236" t="s">
        <v>160</v>
      </c>
      <c r="B105" s="237"/>
      <c r="C105" s="237"/>
      <c r="D105" s="238"/>
      <c r="E105" s="146" t="s">
        <v>161</v>
      </c>
      <c r="F105" s="147">
        <v>92505</v>
      </c>
      <c r="G105" s="147">
        <v>85000</v>
      </c>
      <c r="H105" s="147">
        <f>H106+H107+H108</f>
        <v>15000</v>
      </c>
      <c r="I105" s="195">
        <f>I106+I107+I108</f>
        <v>13924.5</v>
      </c>
      <c r="J105" s="210">
        <f t="shared" si="1"/>
        <v>92.83</v>
      </c>
    </row>
    <row r="106" spans="1:10" ht="12">
      <c r="A106" s="72">
        <v>55</v>
      </c>
      <c r="B106" s="160"/>
      <c r="C106" s="161"/>
      <c r="D106" s="138">
        <v>322</v>
      </c>
      <c r="E106" s="139" t="s">
        <v>41</v>
      </c>
      <c r="F106" s="140">
        <v>10127</v>
      </c>
      <c r="G106" s="140">
        <v>15000</v>
      </c>
      <c r="H106" s="140">
        <v>15000</v>
      </c>
      <c r="I106" s="194">
        <v>13924.5</v>
      </c>
      <c r="J106" s="199">
        <f t="shared" si="1"/>
        <v>92.83</v>
      </c>
    </row>
    <row r="107" spans="1:10" ht="12">
      <c r="A107" s="72">
        <v>56</v>
      </c>
      <c r="B107" s="160"/>
      <c r="C107" s="161"/>
      <c r="D107" s="144">
        <v>422</v>
      </c>
      <c r="E107" s="139" t="s">
        <v>75</v>
      </c>
      <c r="F107" s="140">
        <v>0</v>
      </c>
      <c r="G107" s="140">
        <v>50000</v>
      </c>
      <c r="H107" s="140">
        <v>0</v>
      </c>
      <c r="I107" s="194">
        <v>0</v>
      </c>
      <c r="J107" s="199"/>
    </row>
    <row r="108" spans="1:10" ht="24">
      <c r="A108" s="72">
        <v>57</v>
      </c>
      <c r="B108" s="160"/>
      <c r="C108" s="161"/>
      <c r="D108" s="145">
        <v>451</v>
      </c>
      <c r="E108" s="139" t="s">
        <v>102</v>
      </c>
      <c r="F108" s="140">
        <v>82378</v>
      </c>
      <c r="G108" s="140">
        <v>20000</v>
      </c>
      <c r="H108" s="140">
        <v>0</v>
      </c>
      <c r="I108" s="194">
        <v>0</v>
      </c>
      <c r="J108" s="199"/>
    </row>
    <row r="109" spans="1:10" s="131" customFormat="1" ht="11.25">
      <c r="A109" s="233" t="s">
        <v>211</v>
      </c>
      <c r="B109" s="234"/>
      <c r="C109" s="234"/>
      <c r="D109" s="235"/>
      <c r="E109" s="162" t="s">
        <v>162</v>
      </c>
      <c r="F109" s="163">
        <v>336467</v>
      </c>
      <c r="G109" s="163">
        <v>360000</v>
      </c>
      <c r="H109" s="163">
        <f>H110+H114+H117</f>
        <v>296000</v>
      </c>
      <c r="I109" s="202">
        <f>I110+I114+I117</f>
        <v>258500.94</v>
      </c>
      <c r="J109" s="206">
        <f t="shared" si="1"/>
        <v>87.33139864864864</v>
      </c>
    </row>
    <row r="110" spans="1:10" s="131" customFormat="1" ht="11.25">
      <c r="A110" s="223" t="s">
        <v>163</v>
      </c>
      <c r="B110" s="223"/>
      <c r="C110" s="223"/>
      <c r="D110" s="217"/>
      <c r="E110" s="146" t="s">
        <v>164</v>
      </c>
      <c r="F110" s="147">
        <v>62232</v>
      </c>
      <c r="G110" s="147">
        <v>90000</v>
      </c>
      <c r="H110" s="147">
        <f>H111+H112+H113</f>
        <v>75000</v>
      </c>
      <c r="I110" s="195">
        <f>I111+I112+I113</f>
        <v>57130.17</v>
      </c>
      <c r="J110" s="198">
        <f t="shared" si="1"/>
        <v>76.17356</v>
      </c>
    </row>
    <row r="111" spans="1:10" ht="12">
      <c r="A111" s="72">
        <v>58</v>
      </c>
      <c r="B111" s="160"/>
      <c r="C111" s="161"/>
      <c r="D111" s="172" t="s">
        <v>40</v>
      </c>
      <c r="E111" s="159" t="s">
        <v>41</v>
      </c>
      <c r="F111" s="140">
        <v>40393</v>
      </c>
      <c r="G111" s="140">
        <v>50000</v>
      </c>
      <c r="H111" s="140">
        <v>50000</v>
      </c>
      <c r="I111" s="194">
        <v>41411.29</v>
      </c>
      <c r="J111" s="199">
        <f t="shared" si="1"/>
        <v>82.82258</v>
      </c>
    </row>
    <row r="112" spans="1:10" ht="12">
      <c r="A112" s="72">
        <v>59</v>
      </c>
      <c r="B112" s="160"/>
      <c r="C112" s="161"/>
      <c r="D112" s="172" t="s">
        <v>42</v>
      </c>
      <c r="E112" s="159" t="s">
        <v>43</v>
      </c>
      <c r="F112" s="140">
        <v>21839</v>
      </c>
      <c r="G112" s="140">
        <v>40000</v>
      </c>
      <c r="H112" s="140">
        <v>20000</v>
      </c>
      <c r="I112" s="194">
        <v>11618.88</v>
      </c>
      <c r="J112" s="199">
        <f t="shared" si="1"/>
        <v>58.09439999999999</v>
      </c>
    </row>
    <row r="113" spans="1:10" ht="12">
      <c r="A113" s="72">
        <v>60</v>
      </c>
      <c r="B113" s="160"/>
      <c r="C113" s="161"/>
      <c r="D113" s="172">
        <v>329</v>
      </c>
      <c r="E113" s="159" t="s">
        <v>45</v>
      </c>
      <c r="F113" s="140">
        <v>0</v>
      </c>
      <c r="G113" s="140"/>
      <c r="H113" s="140">
        <v>5000</v>
      </c>
      <c r="I113" s="194">
        <v>4100</v>
      </c>
      <c r="J113" s="199">
        <f t="shared" si="1"/>
        <v>82</v>
      </c>
    </row>
    <row r="114" spans="1:10" s="131" customFormat="1" ht="11.25">
      <c r="A114" s="232">
        <v>61</v>
      </c>
      <c r="B114" s="232"/>
      <c r="C114" s="232"/>
      <c r="D114" s="217"/>
      <c r="E114" s="146" t="s">
        <v>165</v>
      </c>
      <c r="F114" s="147">
        <v>11178</v>
      </c>
      <c r="G114" s="147">
        <v>30000</v>
      </c>
      <c r="H114" s="147">
        <f>H115+H116</f>
        <v>41000</v>
      </c>
      <c r="I114" s="195">
        <f>I115+I116</f>
        <v>39348.93</v>
      </c>
      <c r="J114" s="198">
        <f t="shared" si="1"/>
        <v>95.973</v>
      </c>
    </row>
    <row r="115" spans="1:10" ht="12">
      <c r="A115" s="72">
        <v>62</v>
      </c>
      <c r="B115" s="160"/>
      <c r="C115" s="161"/>
      <c r="D115" s="172" t="s">
        <v>42</v>
      </c>
      <c r="E115" s="159" t="s">
        <v>43</v>
      </c>
      <c r="F115" s="140">
        <v>2188</v>
      </c>
      <c r="G115" s="140">
        <v>10000</v>
      </c>
      <c r="H115" s="140">
        <v>21000</v>
      </c>
      <c r="I115" s="194">
        <v>20148.33</v>
      </c>
      <c r="J115" s="199">
        <f t="shared" si="1"/>
        <v>95.94442857142857</v>
      </c>
    </row>
    <row r="116" spans="1:10" ht="12">
      <c r="A116" s="72">
        <v>63</v>
      </c>
      <c r="B116" s="160"/>
      <c r="C116" s="161"/>
      <c r="D116" s="172" t="s">
        <v>44</v>
      </c>
      <c r="E116" s="159" t="s">
        <v>45</v>
      </c>
      <c r="F116" s="140">
        <v>8991</v>
      </c>
      <c r="G116" s="140">
        <v>20000</v>
      </c>
      <c r="H116" s="140">
        <v>20000</v>
      </c>
      <c r="I116" s="194">
        <v>19200.6</v>
      </c>
      <c r="J116" s="199">
        <f t="shared" si="1"/>
        <v>96.003</v>
      </c>
    </row>
    <row r="117" spans="1:10" s="131" customFormat="1" ht="22.5">
      <c r="A117" s="232" t="s">
        <v>166</v>
      </c>
      <c r="B117" s="232"/>
      <c r="C117" s="232"/>
      <c r="D117" s="217"/>
      <c r="E117" s="146" t="s">
        <v>167</v>
      </c>
      <c r="F117" s="147">
        <v>263057</v>
      </c>
      <c r="G117" s="147">
        <v>240000</v>
      </c>
      <c r="H117" s="147">
        <f>H118+H119+H120</f>
        <v>180000</v>
      </c>
      <c r="I117" s="195">
        <f>I118+I119+I120</f>
        <v>162021.84</v>
      </c>
      <c r="J117" s="210">
        <f t="shared" si="1"/>
        <v>90.01213333333334</v>
      </c>
    </row>
    <row r="118" spans="1:10" ht="12">
      <c r="A118" s="72">
        <v>64</v>
      </c>
      <c r="B118" s="160"/>
      <c r="C118" s="161"/>
      <c r="D118" s="172" t="s">
        <v>40</v>
      </c>
      <c r="E118" s="159" t="s">
        <v>41</v>
      </c>
      <c r="F118" s="140">
        <v>17287</v>
      </c>
      <c r="G118" s="140">
        <v>40000</v>
      </c>
      <c r="H118" s="140">
        <v>40000</v>
      </c>
      <c r="I118" s="194">
        <v>35217.78</v>
      </c>
      <c r="J118" s="199">
        <f t="shared" si="1"/>
        <v>88.04445</v>
      </c>
    </row>
    <row r="119" spans="1:10" ht="12">
      <c r="A119" s="72">
        <v>65</v>
      </c>
      <c r="B119" s="160"/>
      <c r="C119" s="161"/>
      <c r="D119" s="172" t="s">
        <v>74</v>
      </c>
      <c r="E119" s="159" t="s">
        <v>75</v>
      </c>
      <c r="F119" s="140">
        <v>9960</v>
      </c>
      <c r="G119" s="140">
        <v>40000</v>
      </c>
      <c r="H119" s="140">
        <v>10000</v>
      </c>
      <c r="I119" s="194">
        <v>0</v>
      </c>
      <c r="J119" s="199">
        <f t="shared" si="1"/>
        <v>0</v>
      </c>
    </row>
    <row r="120" spans="1:10" ht="24">
      <c r="A120" s="72">
        <v>66</v>
      </c>
      <c r="B120" s="160"/>
      <c r="C120" s="161"/>
      <c r="D120" s="172">
        <v>451</v>
      </c>
      <c r="E120" s="159" t="s">
        <v>102</v>
      </c>
      <c r="F120" s="140">
        <v>235810</v>
      </c>
      <c r="G120" s="140">
        <v>160000</v>
      </c>
      <c r="H120" s="140">
        <v>130000</v>
      </c>
      <c r="I120" s="194">
        <v>126804.06</v>
      </c>
      <c r="J120" s="199">
        <f t="shared" si="1"/>
        <v>97.54158461538461</v>
      </c>
    </row>
    <row r="121" spans="1:10" s="131" customFormat="1" ht="22.5">
      <c r="A121" s="207" t="s">
        <v>212</v>
      </c>
      <c r="B121" s="187"/>
      <c r="C121" s="187"/>
      <c r="D121" s="186"/>
      <c r="E121" s="162" t="s">
        <v>168</v>
      </c>
      <c r="F121" s="152">
        <v>96496</v>
      </c>
      <c r="G121" s="152">
        <v>265000</v>
      </c>
      <c r="H121" s="152">
        <f>H122+H127+H130</f>
        <v>583000</v>
      </c>
      <c r="I121" s="200">
        <f>I122+I127+I130</f>
        <v>550974.61</v>
      </c>
      <c r="J121" s="208">
        <f t="shared" si="1"/>
        <v>94.50679416809605</v>
      </c>
    </row>
    <row r="122" spans="1:10" s="131" customFormat="1" ht="22.5">
      <c r="A122" s="223" t="s">
        <v>169</v>
      </c>
      <c r="B122" s="223"/>
      <c r="C122" s="223"/>
      <c r="D122" s="217"/>
      <c r="E122" s="146" t="s">
        <v>170</v>
      </c>
      <c r="F122" s="147">
        <v>15000</v>
      </c>
      <c r="G122" s="147">
        <v>15000</v>
      </c>
      <c r="H122" s="147">
        <f>H123</f>
        <v>18000</v>
      </c>
      <c r="I122" s="195">
        <f>I123</f>
        <v>14850</v>
      </c>
      <c r="J122" s="210">
        <f t="shared" si="1"/>
        <v>82.5</v>
      </c>
    </row>
    <row r="123" spans="1:10" ht="12">
      <c r="A123" s="72">
        <v>67</v>
      </c>
      <c r="B123" s="160"/>
      <c r="C123" s="161"/>
      <c r="D123" s="172" t="s">
        <v>42</v>
      </c>
      <c r="E123" s="159" t="s">
        <v>43</v>
      </c>
      <c r="F123" s="140">
        <v>7968</v>
      </c>
      <c r="G123" s="140">
        <v>15000</v>
      </c>
      <c r="H123" s="140">
        <v>18000</v>
      </c>
      <c r="I123" s="194">
        <v>14850</v>
      </c>
      <c r="J123" s="199">
        <f t="shared" si="1"/>
        <v>82.5</v>
      </c>
    </row>
    <row r="124" spans="1:10" ht="24">
      <c r="A124" s="217" t="s">
        <v>239</v>
      </c>
      <c r="B124" s="217"/>
      <c r="C124" s="217"/>
      <c r="D124" s="217"/>
      <c r="E124" s="159" t="s">
        <v>242</v>
      </c>
      <c r="F124" s="173">
        <v>88528</v>
      </c>
      <c r="G124" s="140">
        <v>0</v>
      </c>
      <c r="H124" s="140">
        <v>0</v>
      </c>
      <c r="I124" s="194">
        <v>0</v>
      </c>
      <c r="J124" s="199"/>
    </row>
    <row r="125" spans="1:10" ht="12">
      <c r="A125" s="72"/>
      <c r="B125" s="160"/>
      <c r="C125" s="161"/>
      <c r="D125" s="174">
        <v>421</v>
      </c>
      <c r="E125" s="159" t="s">
        <v>240</v>
      </c>
      <c r="F125" s="140">
        <v>23528</v>
      </c>
      <c r="G125" s="140">
        <v>0</v>
      </c>
      <c r="H125" s="140">
        <v>0</v>
      </c>
      <c r="I125" s="194">
        <v>0</v>
      </c>
      <c r="J125" s="199"/>
    </row>
    <row r="126" spans="1:10" ht="12">
      <c r="A126" s="72"/>
      <c r="B126" s="160"/>
      <c r="C126" s="161"/>
      <c r="D126" s="172">
        <v>426</v>
      </c>
      <c r="E126" s="159" t="s">
        <v>241</v>
      </c>
      <c r="F126" s="140">
        <v>65000</v>
      </c>
      <c r="G126" s="140">
        <v>0</v>
      </c>
      <c r="H126" s="140">
        <v>0</v>
      </c>
      <c r="I126" s="194">
        <v>0</v>
      </c>
      <c r="J126" s="199"/>
    </row>
    <row r="127" spans="1:10" s="131" customFormat="1" ht="11.25">
      <c r="A127" s="232" t="s">
        <v>171</v>
      </c>
      <c r="B127" s="232"/>
      <c r="C127" s="232"/>
      <c r="D127" s="217"/>
      <c r="E127" s="146" t="s">
        <v>172</v>
      </c>
      <c r="F127" s="147">
        <v>0</v>
      </c>
      <c r="G127" s="147">
        <v>250000</v>
      </c>
      <c r="H127" s="147">
        <f>H128+H129</f>
        <v>265000</v>
      </c>
      <c r="I127" s="195">
        <f>I128+I129</f>
        <v>240139.61</v>
      </c>
      <c r="J127" s="198">
        <f t="shared" si="1"/>
        <v>90.61872075471697</v>
      </c>
    </row>
    <row r="128" spans="1:10" ht="12">
      <c r="A128" s="72">
        <v>68</v>
      </c>
      <c r="B128" s="160"/>
      <c r="C128" s="161"/>
      <c r="D128" s="172" t="s">
        <v>42</v>
      </c>
      <c r="E128" s="159" t="s">
        <v>43</v>
      </c>
      <c r="F128" s="140">
        <v>0</v>
      </c>
      <c r="G128" s="140">
        <v>200000</v>
      </c>
      <c r="H128" s="140">
        <v>250000</v>
      </c>
      <c r="I128" s="194">
        <v>230470</v>
      </c>
      <c r="J128" s="199">
        <f t="shared" si="1"/>
        <v>92.188</v>
      </c>
    </row>
    <row r="129" spans="1:10" ht="12">
      <c r="A129" s="72">
        <v>69</v>
      </c>
      <c r="B129" s="160"/>
      <c r="C129" s="161"/>
      <c r="D129" s="172" t="s">
        <v>44</v>
      </c>
      <c r="E129" s="159" t="s">
        <v>45</v>
      </c>
      <c r="F129" s="140">
        <v>0</v>
      </c>
      <c r="G129" s="140">
        <v>50000</v>
      </c>
      <c r="H129" s="140">
        <v>15000</v>
      </c>
      <c r="I129" s="194">
        <v>9669.61</v>
      </c>
      <c r="J129" s="199">
        <f t="shared" si="1"/>
        <v>64.46406666666668</v>
      </c>
    </row>
    <row r="130" spans="1:10" ht="33.75">
      <c r="A130" s="217" t="s">
        <v>187</v>
      </c>
      <c r="B130" s="217"/>
      <c r="C130" s="217"/>
      <c r="D130" s="217"/>
      <c r="E130" s="146" t="s">
        <v>188</v>
      </c>
      <c r="F130" s="155">
        <v>0</v>
      </c>
      <c r="G130" s="155"/>
      <c r="H130" s="155">
        <f>H131</f>
        <v>300000</v>
      </c>
      <c r="I130" s="201">
        <f>I131</f>
        <v>295985</v>
      </c>
      <c r="J130" s="210">
        <f t="shared" si="1"/>
        <v>98.66166666666668</v>
      </c>
    </row>
    <row r="131" spans="1:10" ht="12">
      <c r="A131" s="72">
        <v>70</v>
      </c>
      <c r="B131" s="160"/>
      <c r="C131" s="161"/>
      <c r="D131" s="174">
        <v>412</v>
      </c>
      <c r="E131" s="175" t="s">
        <v>195</v>
      </c>
      <c r="F131" s="140">
        <v>0</v>
      </c>
      <c r="G131" s="140"/>
      <c r="H131" s="140">
        <v>300000</v>
      </c>
      <c r="I131" s="194">
        <v>295985</v>
      </c>
      <c r="J131" s="199">
        <f t="shared" si="1"/>
        <v>98.66166666666668</v>
      </c>
    </row>
    <row r="132" spans="1:10" s="131" customFormat="1" ht="22.5">
      <c r="A132" s="233" t="s">
        <v>213</v>
      </c>
      <c r="B132" s="234"/>
      <c r="C132" s="234"/>
      <c r="D132" s="235"/>
      <c r="E132" s="162" t="s">
        <v>173</v>
      </c>
      <c r="F132" s="163">
        <v>4920</v>
      </c>
      <c r="G132" s="163">
        <v>120000</v>
      </c>
      <c r="H132" s="163">
        <f>H133+H136</f>
        <v>36000</v>
      </c>
      <c r="I132" s="202">
        <f>I133+I136</f>
        <v>16615.5</v>
      </c>
      <c r="J132" s="209">
        <f t="shared" si="1"/>
        <v>46.15416666666667</v>
      </c>
    </row>
    <row r="133" spans="1:10" s="131" customFormat="1" ht="22.5">
      <c r="A133" s="223" t="s">
        <v>174</v>
      </c>
      <c r="B133" s="223"/>
      <c r="C133" s="223"/>
      <c r="D133" s="217"/>
      <c r="E133" s="146" t="s">
        <v>175</v>
      </c>
      <c r="F133" s="147">
        <v>4920</v>
      </c>
      <c r="G133" s="147">
        <v>20000</v>
      </c>
      <c r="H133" s="147">
        <f>H134+H135</f>
        <v>6000</v>
      </c>
      <c r="I133" s="195">
        <f>I134+I135</f>
        <v>1615.5</v>
      </c>
      <c r="J133" s="210">
        <f t="shared" si="1"/>
        <v>26.924999999999997</v>
      </c>
    </row>
    <row r="134" spans="1:10" ht="12">
      <c r="A134" s="72">
        <v>71</v>
      </c>
      <c r="B134" s="160"/>
      <c r="C134" s="161"/>
      <c r="D134" s="172" t="s">
        <v>42</v>
      </c>
      <c r="E134" s="159" t="s">
        <v>43</v>
      </c>
      <c r="F134" s="140">
        <v>4575</v>
      </c>
      <c r="G134" s="140">
        <v>15000</v>
      </c>
      <c r="H134" s="140">
        <v>1000</v>
      </c>
      <c r="I134" s="194">
        <v>320.5</v>
      </c>
      <c r="J134" s="199">
        <f t="shared" si="1"/>
        <v>32.05</v>
      </c>
    </row>
    <row r="135" spans="1:10" ht="12">
      <c r="A135" s="72">
        <v>72</v>
      </c>
      <c r="B135" s="160"/>
      <c r="C135" s="161"/>
      <c r="D135" s="172" t="s">
        <v>47</v>
      </c>
      <c r="E135" s="159" t="s">
        <v>48</v>
      </c>
      <c r="F135" s="140">
        <v>345</v>
      </c>
      <c r="G135" s="140">
        <v>5000</v>
      </c>
      <c r="H135" s="140">
        <v>5000</v>
      </c>
      <c r="I135" s="194">
        <v>1295</v>
      </c>
      <c r="J135" s="199">
        <f t="shared" si="1"/>
        <v>25.900000000000002</v>
      </c>
    </row>
    <row r="136" spans="1:10" s="131" customFormat="1" ht="22.5">
      <c r="A136" s="232" t="s">
        <v>176</v>
      </c>
      <c r="B136" s="232"/>
      <c r="C136" s="232"/>
      <c r="D136" s="217"/>
      <c r="E136" s="146" t="s">
        <v>177</v>
      </c>
      <c r="F136" s="147">
        <v>0</v>
      </c>
      <c r="G136" s="147">
        <v>100000</v>
      </c>
      <c r="H136" s="147">
        <f>H137</f>
        <v>30000</v>
      </c>
      <c r="I136" s="195">
        <f>I137</f>
        <v>15000</v>
      </c>
      <c r="J136" s="210">
        <f t="shared" si="1"/>
        <v>50</v>
      </c>
    </row>
    <row r="137" spans="1:10" ht="12">
      <c r="A137" s="72">
        <v>73</v>
      </c>
      <c r="B137" s="160"/>
      <c r="C137" s="161"/>
      <c r="D137" s="172">
        <v>411</v>
      </c>
      <c r="E137" s="159" t="s">
        <v>70</v>
      </c>
      <c r="F137" s="140">
        <v>0</v>
      </c>
      <c r="G137" s="140">
        <v>100000</v>
      </c>
      <c r="H137" s="140">
        <v>30000</v>
      </c>
      <c r="I137" s="194">
        <v>15000</v>
      </c>
      <c r="J137" s="199">
        <f t="shared" si="1"/>
        <v>50</v>
      </c>
    </row>
    <row r="138" spans="1:10" s="131" customFormat="1" ht="22.5">
      <c r="A138" s="207" t="s">
        <v>214</v>
      </c>
      <c r="B138" s="187"/>
      <c r="C138" s="187"/>
      <c r="D138" s="186"/>
      <c r="E138" s="162" t="s">
        <v>178</v>
      </c>
      <c r="F138" s="152">
        <v>271758</v>
      </c>
      <c r="G138" s="152">
        <v>477000</v>
      </c>
      <c r="H138" s="152">
        <f>H139+H147</f>
        <v>405000</v>
      </c>
      <c r="I138" s="200">
        <f>I139+I147</f>
        <v>396587.31</v>
      </c>
      <c r="J138" s="208">
        <f t="shared" si="1"/>
        <v>97.92279259259259</v>
      </c>
    </row>
    <row r="139" spans="1:10" ht="22.5">
      <c r="A139" s="223" t="s">
        <v>179</v>
      </c>
      <c r="B139" s="223"/>
      <c r="C139" s="223"/>
      <c r="D139" s="217"/>
      <c r="E139" s="146" t="s">
        <v>180</v>
      </c>
      <c r="F139" s="155">
        <v>265659</v>
      </c>
      <c r="G139" s="155">
        <v>277000</v>
      </c>
      <c r="H139" s="155">
        <f>H140+H141+H142+H143+H144+H145+H146</f>
        <v>347000</v>
      </c>
      <c r="I139" s="201">
        <f>I140+I141+I142+I143+I144+I145+I146</f>
        <v>338587.31</v>
      </c>
      <c r="J139" s="210">
        <f aca="true" t="shared" si="2" ref="J139:J149">I139/H139*100</f>
        <v>97.57559365994236</v>
      </c>
    </row>
    <row r="140" spans="1:10" ht="12">
      <c r="A140" s="72">
        <v>74</v>
      </c>
      <c r="B140" s="160"/>
      <c r="C140" s="161"/>
      <c r="D140" s="172" t="s">
        <v>33</v>
      </c>
      <c r="E140" s="159" t="s">
        <v>34</v>
      </c>
      <c r="F140" s="140">
        <v>119164</v>
      </c>
      <c r="G140" s="140">
        <v>120000</v>
      </c>
      <c r="H140" s="140">
        <v>170000</v>
      </c>
      <c r="I140" s="194">
        <v>163932.34</v>
      </c>
      <c r="J140" s="199">
        <f t="shared" si="2"/>
        <v>96.43078823529412</v>
      </c>
    </row>
    <row r="141" spans="1:10" ht="12">
      <c r="A141" s="72">
        <v>75</v>
      </c>
      <c r="B141" s="160"/>
      <c r="C141" s="161"/>
      <c r="D141" s="172" t="s">
        <v>83</v>
      </c>
      <c r="E141" s="159" t="s">
        <v>35</v>
      </c>
      <c r="F141" s="140">
        <v>12252</v>
      </c>
      <c r="G141" s="140">
        <v>15000</v>
      </c>
      <c r="H141" s="140">
        <v>15000</v>
      </c>
      <c r="I141" s="194">
        <v>9600</v>
      </c>
      <c r="J141" s="199">
        <f t="shared" si="2"/>
        <v>64</v>
      </c>
    </row>
    <row r="142" spans="1:10" ht="12">
      <c r="A142" s="72">
        <v>76</v>
      </c>
      <c r="B142" s="160"/>
      <c r="C142" s="161"/>
      <c r="D142" s="172" t="s">
        <v>84</v>
      </c>
      <c r="E142" s="159" t="s">
        <v>36</v>
      </c>
      <c r="F142" s="140">
        <v>18708</v>
      </c>
      <c r="G142" s="140">
        <v>25000</v>
      </c>
      <c r="H142" s="140">
        <v>27000</v>
      </c>
      <c r="I142" s="194">
        <v>24917.61</v>
      </c>
      <c r="J142" s="199">
        <f t="shared" si="2"/>
        <v>92.28744444444445</v>
      </c>
    </row>
    <row r="143" spans="1:10" ht="12">
      <c r="A143" s="72">
        <v>77</v>
      </c>
      <c r="B143" s="160"/>
      <c r="C143" s="161"/>
      <c r="D143" s="172" t="s">
        <v>38</v>
      </c>
      <c r="E143" s="159" t="s">
        <v>39</v>
      </c>
      <c r="F143" s="140">
        <v>12373</v>
      </c>
      <c r="G143" s="140">
        <v>15000</v>
      </c>
      <c r="H143" s="140">
        <v>20000</v>
      </c>
      <c r="I143" s="194">
        <v>17760</v>
      </c>
      <c r="J143" s="199">
        <f t="shared" si="2"/>
        <v>88.8</v>
      </c>
    </row>
    <row r="144" spans="1:10" ht="12">
      <c r="A144" s="72">
        <v>78</v>
      </c>
      <c r="B144" s="160"/>
      <c r="C144" s="161"/>
      <c r="D144" s="172" t="s">
        <v>40</v>
      </c>
      <c r="E144" s="159" t="s">
        <v>41</v>
      </c>
      <c r="F144" s="140">
        <v>64609</v>
      </c>
      <c r="G144" s="140">
        <v>50000</v>
      </c>
      <c r="H144" s="140">
        <v>75000</v>
      </c>
      <c r="I144" s="194">
        <v>83718.16</v>
      </c>
      <c r="J144" s="199">
        <f t="shared" si="2"/>
        <v>111.62421333333334</v>
      </c>
    </row>
    <row r="145" spans="1:10" ht="12">
      <c r="A145" s="72">
        <v>79</v>
      </c>
      <c r="B145" s="160"/>
      <c r="C145" s="161"/>
      <c r="D145" s="172" t="s">
        <v>42</v>
      </c>
      <c r="E145" s="159" t="s">
        <v>43</v>
      </c>
      <c r="F145" s="140">
        <v>29719</v>
      </c>
      <c r="G145" s="140">
        <v>48000</v>
      </c>
      <c r="H145" s="140">
        <v>30000</v>
      </c>
      <c r="I145" s="194">
        <v>25702.13</v>
      </c>
      <c r="J145" s="199">
        <f t="shared" si="2"/>
        <v>85.67376666666668</v>
      </c>
    </row>
    <row r="146" spans="1:10" ht="12">
      <c r="A146" s="72">
        <v>80</v>
      </c>
      <c r="B146" s="160"/>
      <c r="C146" s="161"/>
      <c r="D146" s="172" t="s">
        <v>44</v>
      </c>
      <c r="E146" s="159" t="s">
        <v>45</v>
      </c>
      <c r="F146" s="140">
        <v>8834</v>
      </c>
      <c r="G146" s="140">
        <v>4000</v>
      </c>
      <c r="H146" s="140">
        <v>10000</v>
      </c>
      <c r="I146" s="194">
        <v>12957.07</v>
      </c>
      <c r="J146" s="199">
        <f t="shared" si="2"/>
        <v>129.5707</v>
      </c>
    </row>
    <row r="147" spans="1:10" s="131" customFormat="1" ht="11.25">
      <c r="A147" s="232" t="s">
        <v>181</v>
      </c>
      <c r="B147" s="232"/>
      <c r="C147" s="232"/>
      <c r="D147" s="217"/>
      <c r="E147" s="146" t="s">
        <v>182</v>
      </c>
      <c r="F147" s="147">
        <v>6099</v>
      </c>
      <c r="G147" s="147">
        <v>200000</v>
      </c>
      <c r="H147" s="147">
        <f>H148+H149</f>
        <v>58000</v>
      </c>
      <c r="I147" s="195">
        <f>I148+I149</f>
        <v>58000</v>
      </c>
      <c r="J147" s="198">
        <f t="shared" si="2"/>
        <v>100</v>
      </c>
    </row>
    <row r="148" spans="1:10" ht="12">
      <c r="A148" s="72">
        <v>81</v>
      </c>
      <c r="B148" s="160"/>
      <c r="C148" s="161"/>
      <c r="D148" s="172" t="s">
        <v>74</v>
      </c>
      <c r="E148" s="159" t="s">
        <v>75</v>
      </c>
      <c r="F148" s="140">
        <v>6099</v>
      </c>
      <c r="G148" s="140">
        <v>20000</v>
      </c>
      <c r="H148" s="140">
        <v>0</v>
      </c>
      <c r="I148" s="194">
        <v>0</v>
      </c>
      <c r="J148" s="199"/>
    </row>
    <row r="149" spans="1:10" ht="12">
      <c r="A149" s="72">
        <v>82</v>
      </c>
      <c r="B149" s="160"/>
      <c r="C149" s="161"/>
      <c r="D149" s="172">
        <v>423</v>
      </c>
      <c r="E149" s="159" t="s">
        <v>77</v>
      </c>
      <c r="F149" s="140">
        <v>0</v>
      </c>
      <c r="G149" s="140">
        <v>180000</v>
      </c>
      <c r="H149" s="140">
        <v>58000</v>
      </c>
      <c r="I149" s="194">
        <v>58000</v>
      </c>
      <c r="J149" s="199">
        <f t="shared" si="2"/>
        <v>100</v>
      </c>
    </row>
    <row r="150" spans="1:10" s="131" customFormat="1" ht="12">
      <c r="A150" s="233" t="s">
        <v>215</v>
      </c>
      <c r="B150" s="234"/>
      <c r="C150" s="234"/>
      <c r="D150" s="235"/>
      <c r="E150" s="162" t="s">
        <v>183</v>
      </c>
      <c r="F150" s="163">
        <v>167670</v>
      </c>
      <c r="G150" s="163">
        <v>172000</v>
      </c>
      <c r="H150" s="163">
        <f>H151</f>
        <v>0</v>
      </c>
      <c r="I150" s="202">
        <f>I151</f>
        <v>0</v>
      </c>
      <c r="J150" s="205"/>
    </row>
    <row r="151" spans="1:10" s="131" customFormat="1" ht="22.5">
      <c r="A151" s="223" t="s">
        <v>184</v>
      </c>
      <c r="B151" s="223"/>
      <c r="C151" s="223"/>
      <c r="D151" s="217"/>
      <c r="E151" s="146" t="s">
        <v>180</v>
      </c>
      <c r="F151" s="147">
        <v>167670</v>
      </c>
      <c r="G151" s="147">
        <v>172000</v>
      </c>
      <c r="H151" s="147">
        <f>H152+H153+H154+H155+H156</f>
        <v>0</v>
      </c>
      <c r="I151" s="195">
        <f>I152+I153+I154+I155+I156</f>
        <v>0</v>
      </c>
      <c r="J151" s="199"/>
    </row>
    <row r="152" spans="1:10" ht="12">
      <c r="A152" s="72">
        <v>83</v>
      </c>
      <c r="B152" s="160"/>
      <c r="C152" s="161"/>
      <c r="D152" s="172" t="s">
        <v>33</v>
      </c>
      <c r="E152" s="159" t="s">
        <v>34</v>
      </c>
      <c r="F152" s="140">
        <v>132523</v>
      </c>
      <c r="G152" s="140">
        <v>130000</v>
      </c>
      <c r="H152" s="140">
        <v>0</v>
      </c>
      <c r="I152" s="194">
        <v>0</v>
      </c>
      <c r="J152" s="199"/>
    </row>
    <row r="153" spans="1:10" ht="12">
      <c r="A153" s="72">
        <v>84</v>
      </c>
      <c r="B153" s="160"/>
      <c r="C153" s="161"/>
      <c r="D153" s="172" t="s">
        <v>83</v>
      </c>
      <c r="E153" s="159" t="s">
        <v>35</v>
      </c>
      <c r="F153" s="140">
        <v>0</v>
      </c>
      <c r="G153" s="140">
        <v>2000</v>
      </c>
      <c r="H153" s="140">
        <v>0</v>
      </c>
      <c r="I153" s="194">
        <v>0</v>
      </c>
      <c r="J153" s="199"/>
    </row>
    <row r="154" spans="1:10" ht="12">
      <c r="A154" s="72">
        <v>85</v>
      </c>
      <c r="B154" s="160"/>
      <c r="C154" s="161"/>
      <c r="D154" s="172" t="s">
        <v>84</v>
      </c>
      <c r="E154" s="159" t="s">
        <v>36</v>
      </c>
      <c r="F154" s="140">
        <v>20240</v>
      </c>
      <c r="G154" s="140">
        <v>20000</v>
      </c>
      <c r="H154" s="140">
        <v>0</v>
      </c>
      <c r="I154" s="194">
        <v>0</v>
      </c>
      <c r="J154" s="199"/>
    </row>
    <row r="155" spans="1:10" ht="12">
      <c r="A155" s="72">
        <v>86</v>
      </c>
      <c r="B155" s="160"/>
      <c r="C155" s="161"/>
      <c r="D155" s="172" t="s">
        <v>38</v>
      </c>
      <c r="E155" s="159" t="s">
        <v>39</v>
      </c>
      <c r="F155" s="140">
        <v>10800</v>
      </c>
      <c r="G155" s="140">
        <v>10000</v>
      </c>
      <c r="H155" s="140">
        <v>0</v>
      </c>
      <c r="I155" s="194">
        <v>0</v>
      </c>
      <c r="J155" s="199"/>
    </row>
    <row r="156" spans="1:10" ht="12">
      <c r="A156" s="72">
        <v>87</v>
      </c>
      <c r="B156" s="160"/>
      <c r="C156" s="161"/>
      <c r="D156" s="172" t="s">
        <v>40</v>
      </c>
      <c r="E156" s="159" t="s">
        <v>41</v>
      </c>
      <c r="F156" s="140">
        <v>4107</v>
      </c>
      <c r="G156" s="140">
        <v>10000</v>
      </c>
      <c r="H156" s="140">
        <v>0</v>
      </c>
      <c r="I156" s="194">
        <v>0</v>
      </c>
      <c r="J156" s="199"/>
    </row>
    <row r="158" spans="4:5" s="131" customFormat="1" ht="12">
      <c r="D158" s="176"/>
      <c r="E158" s="178"/>
    </row>
    <row r="160" spans="4:9" s="131" customFormat="1" ht="12">
      <c r="D160" s="229"/>
      <c r="E160" s="229"/>
      <c r="F160" s="229"/>
      <c r="G160" s="229"/>
      <c r="H160" s="229"/>
      <c r="I160" s="229"/>
    </row>
    <row r="162" spans="1:9" ht="12">
      <c r="A162" s="131"/>
      <c r="B162" s="131"/>
      <c r="C162" s="131"/>
      <c r="F162" s="131"/>
      <c r="G162" s="131"/>
      <c r="H162" s="131"/>
      <c r="I162" s="131"/>
    </row>
    <row r="163" spans="1:5" ht="12">
      <c r="A163" s="230"/>
      <c r="B163" s="230"/>
      <c r="C163" s="230"/>
      <c r="D163" s="230"/>
      <c r="E163" s="230"/>
    </row>
    <row r="164" spans="1:9" ht="12">
      <c r="A164" s="231"/>
      <c r="B164" s="231"/>
      <c r="C164" s="231"/>
      <c r="D164" s="231"/>
      <c r="E164" s="231"/>
      <c r="F164" s="131"/>
      <c r="G164" s="131"/>
      <c r="H164" s="131"/>
      <c r="I164" s="131"/>
    </row>
    <row r="165" spans="1:5" ht="12">
      <c r="A165" s="230"/>
      <c r="B165" s="230"/>
      <c r="C165" s="230"/>
      <c r="D165" s="230"/>
      <c r="E165" s="230"/>
    </row>
    <row r="166" spans="1:9" ht="12">
      <c r="A166" s="227"/>
      <c r="B166" s="227"/>
      <c r="C166" s="227"/>
      <c r="D166" s="227"/>
      <c r="E166" s="227"/>
      <c r="F166" s="179"/>
      <c r="G166" s="227"/>
      <c r="H166" s="227"/>
      <c r="I166" s="227"/>
    </row>
    <row r="168" spans="6:9" ht="12">
      <c r="F168" s="177"/>
      <c r="G168" s="228"/>
      <c r="H168" s="228"/>
      <c r="I168" s="228"/>
    </row>
    <row r="169" spans="1:9" ht="12">
      <c r="A169" s="131"/>
      <c r="B169" s="131"/>
      <c r="C169" s="131"/>
      <c r="F169" s="131"/>
      <c r="G169" s="131"/>
      <c r="H169" s="131"/>
      <c r="I169" s="131"/>
    </row>
    <row r="171" spans="1:9" ht="12">
      <c r="A171" s="131"/>
      <c r="B171" s="131"/>
      <c r="C171" s="131"/>
      <c r="F171" s="131"/>
      <c r="G171" s="131"/>
      <c r="H171" s="131"/>
      <c r="I171" s="131"/>
    </row>
    <row r="173" spans="1:9" ht="12">
      <c r="A173" s="131"/>
      <c r="B173" s="131"/>
      <c r="C173" s="131"/>
      <c r="F173" s="131"/>
      <c r="G173" s="131"/>
      <c r="H173" s="131"/>
      <c r="I173" s="131"/>
    </row>
    <row r="174" spans="1:9" ht="12">
      <c r="A174" s="131"/>
      <c r="B174" s="131"/>
      <c r="C174" s="131"/>
      <c r="F174" s="131"/>
      <c r="G174" s="131"/>
      <c r="H174" s="131"/>
      <c r="I174" s="131"/>
    </row>
    <row r="175" spans="1:9" ht="12">
      <c r="A175" s="131"/>
      <c r="B175" s="131"/>
      <c r="C175" s="131"/>
      <c r="F175" s="131"/>
      <c r="G175" s="131"/>
      <c r="H175" s="131"/>
      <c r="I175" s="131"/>
    </row>
    <row r="176" spans="1:9" ht="12">
      <c r="A176" s="131"/>
      <c r="B176" s="131"/>
      <c r="C176" s="131"/>
      <c r="F176" s="131"/>
      <c r="G176" s="131"/>
      <c r="H176" s="131"/>
      <c r="I176" s="131"/>
    </row>
    <row r="177" spans="4:5" s="131" customFormat="1" ht="12">
      <c r="D177" s="176"/>
      <c r="E177" s="177"/>
    </row>
    <row r="186" spans="4:5" s="131" customFormat="1" ht="12">
      <c r="D186" s="176"/>
      <c r="E186" s="177"/>
    </row>
    <row r="189" spans="4:5" s="131" customFormat="1" ht="12">
      <c r="D189" s="176"/>
      <c r="E189" s="177"/>
    </row>
    <row r="192" spans="4:5" s="131" customFormat="1" ht="12">
      <c r="D192" s="176"/>
      <c r="E192" s="177"/>
    </row>
    <row r="195" spans="4:5" s="131" customFormat="1" ht="12">
      <c r="D195" s="176"/>
      <c r="E195" s="177"/>
    </row>
    <row r="199" spans="4:5" s="131" customFormat="1" ht="12">
      <c r="D199" s="176"/>
      <c r="E199" s="177"/>
    </row>
    <row r="203" spans="4:5" s="131" customFormat="1" ht="12">
      <c r="D203" s="176"/>
      <c r="E203" s="177"/>
    </row>
    <row r="208" spans="4:5" s="131" customFormat="1" ht="12">
      <c r="D208" s="176"/>
      <c r="E208" s="177"/>
    </row>
    <row r="210" spans="4:5" s="131" customFormat="1" ht="12">
      <c r="D210" s="176"/>
      <c r="E210" s="177"/>
    </row>
    <row r="214" spans="4:5" s="131" customFormat="1" ht="12">
      <c r="D214" s="176"/>
      <c r="E214" s="177"/>
    </row>
    <row r="218" spans="4:5" s="131" customFormat="1" ht="12">
      <c r="D218" s="176"/>
      <c r="E218" s="177"/>
    </row>
    <row r="222" spans="4:5" s="131" customFormat="1" ht="12">
      <c r="D222" s="176"/>
      <c r="E222" s="177"/>
    </row>
    <row r="225" spans="4:5" s="131" customFormat="1" ht="12">
      <c r="D225" s="176"/>
      <c r="E225" s="177"/>
    </row>
    <row r="229" spans="4:5" s="131" customFormat="1" ht="12">
      <c r="D229" s="176"/>
      <c r="E229" s="177"/>
    </row>
    <row r="233" spans="4:5" s="131" customFormat="1" ht="12">
      <c r="D233" s="176"/>
      <c r="E233" s="177"/>
    </row>
    <row r="235" spans="4:5" s="131" customFormat="1" ht="12">
      <c r="D235" s="176"/>
      <c r="E235" s="177"/>
    </row>
    <row r="236" spans="4:5" s="131" customFormat="1" ht="12">
      <c r="D236" s="176"/>
      <c r="E236" s="177"/>
    </row>
    <row r="241" spans="4:5" s="131" customFormat="1" ht="12">
      <c r="D241" s="176"/>
      <c r="E241" s="177"/>
    </row>
    <row r="246" spans="4:5" s="131" customFormat="1" ht="12">
      <c r="D246" s="176"/>
      <c r="E246" s="177"/>
    </row>
    <row r="247" spans="4:5" s="131" customFormat="1" ht="12">
      <c r="D247" s="176"/>
      <c r="E247" s="177"/>
    </row>
    <row r="252" spans="4:5" s="131" customFormat="1" ht="12">
      <c r="D252" s="176"/>
      <c r="E252" s="177"/>
    </row>
    <row r="254" spans="4:5" s="131" customFormat="1" ht="12">
      <c r="D254" s="176"/>
      <c r="E254" s="177"/>
    </row>
    <row r="258" spans="4:5" s="131" customFormat="1" ht="12">
      <c r="D258" s="176"/>
      <c r="E258" s="177"/>
    </row>
    <row r="260" spans="4:5" s="131" customFormat="1" ht="12">
      <c r="D260" s="176"/>
      <c r="E260" s="177"/>
    </row>
    <row r="262" spans="4:5" s="131" customFormat="1" ht="12">
      <c r="D262" s="176"/>
      <c r="E262" s="177"/>
    </row>
    <row r="264" spans="4:5" s="131" customFormat="1" ht="12">
      <c r="D264" s="176"/>
      <c r="E264" s="177"/>
    </row>
    <row r="268" spans="4:5" s="131" customFormat="1" ht="12">
      <c r="D268" s="176"/>
      <c r="E268" s="177"/>
    </row>
    <row r="272" spans="4:5" s="131" customFormat="1" ht="12">
      <c r="D272" s="176"/>
      <c r="E272" s="177"/>
    </row>
    <row r="276" spans="4:5" s="131" customFormat="1" ht="12">
      <c r="D276" s="176"/>
      <c r="E276" s="177"/>
    </row>
    <row r="277" spans="4:5" s="131" customFormat="1" ht="12">
      <c r="D277" s="176"/>
      <c r="E277" s="177"/>
    </row>
    <row r="280" spans="4:5" s="131" customFormat="1" ht="12">
      <c r="D280" s="176"/>
      <c r="E280" s="177"/>
    </row>
    <row r="284" spans="4:5" s="131" customFormat="1" ht="12">
      <c r="D284" s="176"/>
      <c r="E284" s="177"/>
    </row>
    <row r="286" spans="4:5" s="131" customFormat="1" ht="12">
      <c r="D286" s="176"/>
      <c r="E286" s="177"/>
    </row>
    <row r="288" spans="4:5" s="131" customFormat="1" ht="12">
      <c r="D288" s="176"/>
      <c r="E288" s="177"/>
    </row>
    <row r="289" spans="4:5" s="131" customFormat="1" ht="12">
      <c r="D289" s="176"/>
      <c r="E289" s="177"/>
    </row>
    <row r="291" spans="4:5" s="131" customFormat="1" ht="12">
      <c r="D291" s="176"/>
      <c r="E291" s="177"/>
    </row>
    <row r="293" spans="4:5" s="131" customFormat="1" ht="12">
      <c r="D293" s="176"/>
      <c r="E293" s="177"/>
    </row>
    <row r="296" spans="4:5" s="131" customFormat="1" ht="12">
      <c r="D296" s="176"/>
      <c r="E296" s="177"/>
    </row>
    <row r="300" spans="4:5" s="131" customFormat="1" ht="12">
      <c r="D300" s="176"/>
      <c r="E300" s="177"/>
    </row>
    <row r="303" spans="4:5" s="131" customFormat="1" ht="12">
      <c r="D303" s="176"/>
      <c r="E303" s="177"/>
    </row>
    <row r="305" spans="4:5" s="131" customFormat="1" ht="12">
      <c r="D305" s="176"/>
      <c r="E305" s="177"/>
    </row>
    <row r="307" spans="4:5" s="131" customFormat="1" ht="12">
      <c r="D307" s="176"/>
      <c r="E307" s="177"/>
    </row>
    <row r="310" spans="4:5" s="131" customFormat="1" ht="12">
      <c r="D310" s="176"/>
      <c r="E310" s="177"/>
    </row>
    <row r="312" spans="4:5" s="131" customFormat="1" ht="12">
      <c r="D312" s="176"/>
      <c r="E312" s="177"/>
    </row>
    <row r="314" spans="4:5" s="131" customFormat="1" ht="12">
      <c r="D314" s="176"/>
      <c r="E314" s="177"/>
    </row>
    <row r="316" spans="4:5" s="131" customFormat="1" ht="12">
      <c r="D316" s="176"/>
      <c r="E316" s="177"/>
    </row>
    <row r="318" spans="4:5" s="131" customFormat="1" ht="12">
      <c r="D318" s="176"/>
      <c r="E318" s="177"/>
    </row>
    <row r="321" spans="4:5" s="131" customFormat="1" ht="12">
      <c r="D321" s="176"/>
      <c r="E321" s="177"/>
    </row>
    <row r="324" spans="4:5" s="131" customFormat="1" ht="12">
      <c r="D324" s="176"/>
      <c r="E324" s="177"/>
    </row>
    <row r="326" spans="4:5" s="131" customFormat="1" ht="12">
      <c r="D326" s="176"/>
      <c r="E326" s="177"/>
    </row>
    <row r="331" spans="4:5" s="131" customFormat="1" ht="12">
      <c r="D331" s="176"/>
      <c r="E331" s="177"/>
    </row>
    <row r="334" spans="4:5" s="131" customFormat="1" ht="12">
      <c r="D334" s="176"/>
      <c r="E334" s="177"/>
    </row>
    <row r="336" spans="4:5" s="131" customFormat="1" ht="12">
      <c r="D336" s="176"/>
      <c r="E336" s="177"/>
    </row>
    <row r="337" spans="4:5" s="131" customFormat="1" ht="12">
      <c r="D337" s="176"/>
      <c r="E337" s="177"/>
    </row>
    <row r="340" spans="4:5" s="131" customFormat="1" ht="12">
      <c r="D340" s="176"/>
      <c r="E340" s="177"/>
    </row>
    <row r="343" spans="4:5" s="131" customFormat="1" ht="12">
      <c r="D343" s="176"/>
      <c r="E343" s="177"/>
    </row>
    <row r="345" spans="4:5" s="131" customFormat="1" ht="12">
      <c r="D345" s="176"/>
      <c r="E345" s="177"/>
    </row>
    <row r="347" spans="4:5" s="131" customFormat="1" ht="12">
      <c r="D347" s="176"/>
      <c r="E347" s="177"/>
    </row>
    <row r="349" spans="4:5" s="131" customFormat="1" ht="12">
      <c r="D349" s="176"/>
      <c r="E349" s="177"/>
    </row>
    <row r="352" spans="4:5" s="131" customFormat="1" ht="12">
      <c r="D352" s="176"/>
      <c r="E352" s="177"/>
    </row>
    <row r="354" spans="4:5" s="131" customFormat="1" ht="12">
      <c r="D354" s="176"/>
      <c r="E354" s="177"/>
    </row>
    <row r="356" spans="4:5" s="131" customFormat="1" ht="12">
      <c r="D356" s="176"/>
      <c r="E356" s="177"/>
    </row>
    <row r="358" spans="4:5" s="131" customFormat="1" ht="12">
      <c r="D358" s="176"/>
      <c r="E358" s="177"/>
    </row>
    <row r="360" spans="4:5" s="131" customFormat="1" ht="12">
      <c r="D360" s="176"/>
      <c r="E360" s="177"/>
    </row>
    <row r="362" spans="4:5" s="131" customFormat="1" ht="12">
      <c r="D362" s="176"/>
      <c r="E362" s="177"/>
    </row>
    <row r="364" spans="4:5" s="131" customFormat="1" ht="12">
      <c r="D364" s="176"/>
      <c r="E364" s="177"/>
    </row>
    <row r="366" spans="4:5" s="131" customFormat="1" ht="12">
      <c r="D366" s="176"/>
      <c r="E366" s="177"/>
    </row>
    <row r="369" spans="4:5" s="131" customFormat="1" ht="12">
      <c r="D369" s="176"/>
      <c r="E369" s="177"/>
    </row>
    <row r="371" spans="4:5" s="131" customFormat="1" ht="12">
      <c r="D371" s="176"/>
      <c r="E371" s="177"/>
    </row>
    <row r="373" spans="4:5" s="131" customFormat="1" ht="12">
      <c r="D373" s="176"/>
      <c r="E373" s="177"/>
    </row>
    <row r="375" spans="4:5" s="131" customFormat="1" ht="12">
      <c r="D375" s="176"/>
      <c r="E375" s="177"/>
    </row>
    <row r="377" spans="4:5" s="131" customFormat="1" ht="12">
      <c r="D377" s="176"/>
      <c r="E377" s="177"/>
    </row>
    <row r="379" spans="4:5" s="131" customFormat="1" ht="12">
      <c r="D379" s="176"/>
      <c r="E379" s="177"/>
    </row>
    <row r="381" spans="4:5" s="131" customFormat="1" ht="12">
      <c r="D381" s="176"/>
      <c r="E381" s="177"/>
    </row>
    <row r="383" spans="4:5" s="131" customFormat="1" ht="12">
      <c r="D383" s="176"/>
      <c r="E383" s="177"/>
    </row>
    <row r="385" spans="4:5" s="131" customFormat="1" ht="12">
      <c r="D385" s="176"/>
      <c r="E385" s="177"/>
    </row>
    <row r="387" spans="4:5" s="131" customFormat="1" ht="12">
      <c r="D387" s="176"/>
      <c r="E387" s="177"/>
    </row>
    <row r="389" spans="4:5" s="131" customFormat="1" ht="12">
      <c r="D389" s="176"/>
      <c r="E389" s="177"/>
    </row>
    <row r="391" spans="4:5" s="131" customFormat="1" ht="12">
      <c r="D391" s="176"/>
      <c r="E391" s="177"/>
    </row>
    <row r="394" spans="4:5" s="131" customFormat="1" ht="12">
      <c r="D394" s="176"/>
      <c r="E394" s="177"/>
    </row>
    <row r="396" spans="4:5" s="131" customFormat="1" ht="12">
      <c r="D396" s="176"/>
      <c r="E396" s="177"/>
    </row>
    <row r="401" spans="4:5" s="131" customFormat="1" ht="12">
      <c r="D401" s="176"/>
      <c r="E401" s="177"/>
    </row>
    <row r="405" spans="4:5" s="131" customFormat="1" ht="12">
      <c r="D405" s="176"/>
      <c r="E405" s="177"/>
    </row>
    <row r="407" spans="4:5" s="131" customFormat="1" ht="12">
      <c r="D407" s="176"/>
      <c r="E407" s="177"/>
    </row>
    <row r="410" spans="4:5" s="131" customFormat="1" ht="12">
      <c r="D410" s="176"/>
      <c r="E410" s="177"/>
    </row>
    <row r="413" spans="4:5" s="131" customFormat="1" ht="12">
      <c r="D413" s="176"/>
      <c r="E413" s="177"/>
    </row>
    <row r="416" spans="4:5" s="131" customFormat="1" ht="12">
      <c r="D416" s="176"/>
      <c r="E416" s="177"/>
    </row>
    <row r="418" spans="4:5" s="131" customFormat="1" ht="12">
      <c r="D418" s="176"/>
      <c r="E418" s="177"/>
    </row>
    <row r="420" spans="4:5" s="131" customFormat="1" ht="12">
      <c r="D420" s="176"/>
      <c r="E420" s="177"/>
    </row>
    <row r="424" spans="4:5" s="131" customFormat="1" ht="12">
      <c r="D424" s="176"/>
      <c r="E424" s="177"/>
    </row>
    <row r="427" spans="4:5" s="131" customFormat="1" ht="12">
      <c r="D427" s="176"/>
      <c r="E427" s="177"/>
    </row>
    <row r="432" spans="4:5" s="131" customFormat="1" ht="12">
      <c r="D432" s="176"/>
      <c r="E432" s="177"/>
    </row>
    <row r="436" spans="4:5" s="131" customFormat="1" ht="12">
      <c r="D436" s="176"/>
      <c r="E436" s="177"/>
    </row>
    <row r="438" spans="4:5" s="131" customFormat="1" ht="12">
      <c r="D438" s="176"/>
      <c r="E438" s="177"/>
    </row>
    <row r="440" spans="4:5" s="131" customFormat="1" ht="12">
      <c r="D440" s="176"/>
      <c r="E440" s="177"/>
    </row>
    <row r="442" spans="4:5" s="131" customFormat="1" ht="12">
      <c r="D442" s="176"/>
      <c r="E442" s="177"/>
    </row>
    <row r="445" spans="4:5" s="131" customFormat="1" ht="12">
      <c r="D445" s="176"/>
      <c r="E445" s="177"/>
    </row>
    <row r="447" spans="4:5" s="131" customFormat="1" ht="12">
      <c r="D447" s="176"/>
      <c r="E447" s="177"/>
    </row>
    <row r="450" spans="4:5" s="131" customFormat="1" ht="12">
      <c r="D450" s="176"/>
      <c r="E450" s="177"/>
    </row>
    <row r="453" spans="4:5" s="131" customFormat="1" ht="12">
      <c r="D453" s="176"/>
      <c r="E453" s="177"/>
    </row>
    <row r="456" spans="4:5" s="131" customFormat="1" ht="12">
      <c r="D456" s="176"/>
      <c r="E456" s="177"/>
    </row>
    <row r="457" spans="4:5" s="131" customFormat="1" ht="12">
      <c r="D457" s="176"/>
      <c r="E457" s="177"/>
    </row>
    <row r="460" spans="4:5" s="131" customFormat="1" ht="12">
      <c r="D460" s="176"/>
      <c r="E460" s="177"/>
    </row>
    <row r="462" spans="4:5" s="131" customFormat="1" ht="12">
      <c r="D462" s="176"/>
      <c r="E462" s="177"/>
    </row>
    <row r="465" spans="4:5" s="131" customFormat="1" ht="12">
      <c r="D465" s="176"/>
      <c r="E465" s="177"/>
    </row>
    <row r="471" spans="4:5" s="131" customFormat="1" ht="12">
      <c r="D471" s="176"/>
      <c r="E471" s="177"/>
    </row>
    <row r="475" spans="4:5" s="131" customFormat="1" ht="12">
      <c r="D475" s="176"/>
      <c r="E475" s="177"/>
    </row>
    <row r="479" spans="4:5" s="131" customFormat="1" ht="12">
      <c r="D479" s="176"/>
      <c r="E479" s="177"/>
    </row>
    <row r="481" spans="4:5" s="131" customFormat="1" ht="12">
      <c r="D481" s="176"/>
      <c r="E481" s="177"/>
    </row>
    <row r="483" spans="4:5" s="131" customFormat="1" ht="12">
      <c r="D483" s="176"/>
      <c r="E483" s="177"/>
    </row>
    <row r="485" spans="4:5" s="131" customFormat="1" ht="12">
      <c r="D485" s="176"/>
      <c r="E485" s="177"/>
    </row>
    <row r="487" spans="4:5" s="131" customFormat="1" ht="12">
      <c r="D487" s="176"/>
      <c r="E487" s="177"/>
    </row>
    <row r="489" spans="4:5" s="131" customFormat="1" ht="12">
      <c r="D489" s="176"/>
      <c r="E489" s="177"/>
    </row>
    <row r="490" spans="4:5" s="131" customFormat="1" ht="12">
      <c r="D490" s="176"/>
      <c r="E490" s="177"/>
    </row>
    <row r="494" spans="4:5" s="131" customFormat="1" ht="12">
      <c r="D494" s="176"/>
      <c r="E494" s="177"/>
    </row>
    <row r="498" spans="4:5" s="131" customFormat="1" ht="12">
      <c r="D498" s="176"/>
      <c r="E498" s="177"/>
    </row>
    <row r="502" spans="4:5" s="131" customFormat="1" ht="12">
      <c r="D502" s="176"/>
      <c r="E502" s="177"/>
    </row>
    <row r="505" spans="4:5" s="131" customFormat="1" ht="12">
      <c r="D505" s="176"/>
      <c r="E505" s="177"/>
    </row>
    <row r="509" spans="4:5" s="131" customFormat="1" ht="12">
      <c r="D509" s="176"/>
      <c r="E509" s="177"/>
    </row>
    <row r="511" spans="4:5" s="131" customFormat="1" ht="12">
      <c r="D511" s="176"/>
      <c r="E511" s="177"/>
    </row>
    <row r="514" spans="4:5" s="131" customFormat="1" ht="12">
      <c r="D514" s="176"/>
      <c r="E514" s="177"/>
    </row>
    <row r="518" spans="4:5" s="131" customFormat="1" ht="12">
      <c r="D518" s="176"/>
      <c r="E518" s="177"/>
    </row>
    <row r="520" spans="4:5" s="131" customFormat="1" ht="12">
      <c r="D520" s="176"/>
      <c r="E520" s="177"/>
    </row>
    <row r="522" spans="4:5" s="131" customFormat="1" ht="12">
      <c r="D522" s="176"/>
      <c r="E522" s="177"/>
    </row>
    <row r="525" spans="4:5" s="131" customFormat="1" ht="12">
      <c r="D525" s="176"/>
      <c r="E525" s="177"/>
    </row>
    <row r="528" spans="4:5" s="131" customFormat="1" ht="12">
      <c r="D528" s="176"/>
      <c r="E528" s="177"/>
    </row>
    <row r="531" spans="4:5" s="131" customFormat="1" ht="12">
      <c r="D531" s="176"/>
      <c r="E531" s="177"/>
    </row>
    <row r="534" spans="4:5" s="131" customFormat="1" ht="12">
      <c r="D534" s="176"/>
      <c r="E534" s="177"/>
    </row>
    <row r="536" spans="4:5" s="131" customFormat="1" ht="12">
      <c r="D536" s="176"/>
      <c r="E536" s="177"/>
    </row>
    <row r="537" spans="4:5" s="131" customFormat="1" ht="12">
      <c r="D537" s="176"/>
      <c r="E537" s="177"/>
    </row>
    <row r="539" spans="4:5" s="131" customFormat="1" ht="12">
      <c r="D539" s="176"/>
      <c r="E539" s="177"/>
    </row>
    <row r="541" spans="4:5" s="131" customFormat="1" ht="12">
      <c r="D541" s="176"/>
      <c r="E541" s="177"/>
    </row>
    <row r="545" spans="4:5" s="131" customFormat="1" ht="12">
      <c r="D545" s="176"/>
      <c r="E545" s="177"/>
    </row>
    <row r="548" spans="4:5" s="131" customFormat="1" ht="12">
      <c r="D548" s="176"/>
      <c r="E548" s="177"/>
    </row>
    <row r="551" spans="4:5" s="131" customFormat="1" ht="12">
      <c r="D551" s="176"/>
      <c r="E551" s="177"/>
    </row>
    <row r="557" spans="4:5" s="131" customFormat="1" ht="12">
      <c r="D557" s="176"/>
      <c r="E557" s="177"/>
    </row>
    <row r="562" spans="4:5" s="131" customFormat="1" ht="12">
      <c r="D562" s="176"/>
      <c r="E562" s="177"/>
    </row>
    <row r="563" spans="4:5" s="131" customFormat="1" ht="12">
      <c r="D563" s="176"/>
      <c r="E563" s="177"/>
    </row>
    <row r="565" spans="4:5" s="131" customFormat="1" ht="12">
      <c r="D565" s="176"/>
      <c r="E565" s="177"/>
    </row>
    <row r="569" spans="4:5" s="131" customFormat="1" ht="12">
      <c r="D569" s="176"/>
      <c r="E569" s="177"/>
    </row>
    <row r="571" spans="4:5" s="131" customFormat="1" ht="12">
      <c r="D571" s="176"/>
      <c r="E571" s="177"/>
    </row>
    <row r="573" spans="4:5" s="131" customFormat="1" ht="12">
      <c r="D573" s="176"/>
      <c r="E573" s="177"/>
    </row>
    <row r="574" spans="4:5" s="131" customFormat="1" ht="12">
      <c r="D574" s="176"/>
      <c r="E574" s="177"/>
    </row>
    <row r="578" spans="4:5" s="131" customFormat="1" ht="12">
      <c r="D578" s="176"/>
      <c r="E578" s="177"/>
    </row>
    <row r="581" spans="4:5" s="131" customFormat="1" ht="12">
      <c r="D581" s="176"/>
      <c r="E581" s="177"/>
    </row>
    <row r="584" spans="4:5" s="131" customFormat="1" ht="12">
      <c r="D584" s="176"/>
      <c r="E584" s="177"/>
    </row>
    <row r="587" spans="4:5" s="131" customFormat="1" ht="12">
      <c r="D587" s="176"/>
      <c r="E587" s="177"/>
    </row>
    <row r="589" spans="4:5" s="131" customFormat="1" ht="12">
      <c r="D589" s="176"/>
      <c r="E589" s="177"/>
    </row>
    <row r="590" spans="4:5" s="131" customFormat="1" ht="12">
      <c r="D590" s="176"/>
      <c r="E590" s="177"/>
    </row>
    <row r="592" spans="4:5" s="131" customFormat="1" ht="12">
      <c r="D592" s="176"/>
      <c r="E592" s="177"/>
    </row>
    <row r="598" spans="4:5" s="131" customFormat="1" ht="12">
      <c r="D598" s="176"/>
      <c r="E598" s="177"/>
    </row>
    <row r="601" spans="4:5" s="131" customFormat="1" ht="12">
      <c r="D601" s="176"/>
      <c r="E601" s="177"/>
    </row>
    <row r="603" spans="4:5" s="131" customFormat="1" ht="12">
      <c r="D603" s="176"/>
      <c r="E603" s="177"/>
    </row>
    <row r="604" spans="4:5" s="131" customFormat="1" ht="12">
      <c r="D604" s="176"/>
      <c r="E604" s="177"/>
    </row>
    <row r="605" spans="4:5" s="131" customFormat="1" ht="12">
      <c r="D605" s="176"/>
      <c r="E605" s="177"/>
    </row>
    <row r="606" spans="4:5" s="131" customFormat="1" ht="12">
      <c r="D606" s="176"/>
      <c r="E606" s="177"/>
    </row>
    <row r="618" spans="4:5" s="131" customFormat="1" ht="12">
      <c r="D618" s="176"/>
      <c r="E618" s="177"/>
    </row>
    <row r="623" spans="4:5" s="131" customFormat="1" ht="12">
      <c r="D623" s="176"/>
      <c r="E623" s="177"/>
    </row>
    <row r="628" spans="4:5" s="131" customFormat="1" ht="12">
      <c r="D628" s="176"/>
      <c r="E628" s="177"/>
    </row>
    <row r="633" spans="4:5" s="131" customFormat="1" ht="12">
      <c r="D633" s="176"/>
      <c r="E633" s="177"/>
    </row>
    <row r="634" spans="4:5" s="131" customFormat="1" ht="12">
      <c r="D634" s="176"/>
      <c r="E634" s="177"/>
    </row>
    <row r="635" spans="4:5" s="131" customFormat="1" ht="12">
      <c r="D635" s="176"/>
      <c r="E635" s="177"/>
    </row>
    <row r="636" spans="4:5" s="131" customFormat="1" ht="12">
      <c r="D636" s="176"/>
      <c r="E636" s="177"/>
    </row>
    <row r="645" spans="4:5" s="131" customFormat="1" ht="12">
      <c r="D645" s="176"/>
      <c r="E645" s="177"/>
    </row>
    <row r="649" spans="4:5" s="131" customFormat="1" ht="12">
      <c r="D649" s="176"/>
      <c r="E649" s="177"/>
    </row>
    <row r="650" spans="4:5" s="131" customFormat="1" ht="12">
      <c r="D650" s="176"/>
      <c r="E650" s="177"/>
    </row>
    <row r="651" spans="4:5" s="131" customFormat="1" ht="12">
      <c r="D651" s="176"/>
      <c r="E651" s="177"/>
    </row>
    <row r="652" spans="4:5" s="131" customFormat="1" ht="12">
      <c r="D652" s="176"/>
      <c r="E652" s="177"/>
    </row>
    <row r="663" spans="4:5" s="131" customFormat="1" ht="12">
      <c r="D663" s="176"/>
      <c r="E663" s="177"/>
    </row>
    <row r="666" spans="4:5" s="131" customFormat="1" ht="12">
      <c r="D666" s="176"/>
      <c r="E666" s="177"/>
    </row>
    <row r="668" spans="4:5" s="131" customFormat="1" ht="12">
      <c r="D668" s="176"/>
      <c r="E668" s="177"/>
    </row>
    <row r="669" spans="4:5" s="131" customFormat="1" ht="12">
      <c r="D669" s="176"/>
      <c r="E669" s="177"/>
    </row>
    <row r="670" spans="4:5" s="131" customFormat="1" ht="12">
      <c r="D670" s="176"/>
      <c r="E670" s="177"/>
    </row>
    <row r="671" spans="4:5" s="131" customFormat="1" ht="12">
      <c r="D671" s="176"/>
      <c r="E671" s="177"/>
    </row>
    <row r="680" spans="4:5" s="131" customFormat="1" ht="12">
      <c r="D680" s="176"/>
      <c r="E680" s="177"/>
    </row>
    <row r="681" spans="4:5" s="131" customFormat="1" ht="12">
      <c r="D681" s="176"/>
      <c r="E681" s="177"/>
    </row>
    <row r="685" spans="4:5" s="131" customFormat="1" ht="12">
      <c r="D685" s="176"/>
      <c r="E685" s="177"/>
    </row>
    <row r="686" spans="4:5" s="131" customFormat="1" ht="12">
      <c r="D686" s="176"/>
      <c r="E686" s="177"/>
    </row>
    <row r="687" spans="4:5" s="131" customFormat="1" ht="12">
      <c r="D687" s="176"/>
      <c r="E687" s="177"/>
    </row>
    <row r="688" spans="4:5" s="131" customFormat="1" ht="12">
      <c r="D688" s="176"/>
      <c r="E688" s="177"/>
    </row>
    <row r="698" spans="4:5" s="131" customFormat="1" ht="12">
      <c r="D698" s="176"/>
      <c r="E698" s="177"/>
    </row>
    <row r="699" spans="4:5" s="131" customFormat="1" ht="12">
      <c r="D699" s="176"/>
      <c r="E699" s="177"/>
    </row>
    <row r="700" spans="4:5" s="131" customFormat="1" ht="12">
      <c r="D700" s="176"/>
      <c r="E700" s="177"/>
    </row>
    <row r="701" spans="4:5" s="131" customFormat="1" ht="12">
      <c r="D701" s="176"/>
      <c r="E701" s="177"/>
    </row>
    <row r="711" spans="4:5" s="131" customFormat="1" ht="12">
      <c r="D711" s="176"/>
      <c r="E711" s="177"/>
    </row>
    <row r="712" spans="4:5" s="131" customFormat="1" ht="12">
      <c r="D712" s="176"/>
      <c r="E712" s="177"/>
    </row>
    <row r="713" spans="4:5" s="131" customFormat="1" ht="12">
      <c r="D713" s="176"/>
      <c r="E713" s="177"/>
    </row>
    <row r="714" spans="4:5" s="131" customFormat="1" ht="12">
      <c r="D714" s="176"/>
      <c r="E714" s="177"/>
    </row>
    <row r="721" spans="4:5" s="131" customFormat="1" ht="12">
      <c r="D721" s="176"/>
      <c r="E721" s="177"/>
    </row>
    <row r="730" spans="4:5" s="131" customFormat="1" ht="12">
      <c r="D730" s="176"/>
      <c r="E730" s="177"/>
    </row>
    <row r="735" spans="4:5" s="131" customFormat="1" ht="12">
      <c r="D735" s="176"/>
      <c r="E735" s="177"/>
    </row>
    <row r="740" spans="4:5" s="131" customFormat="1" ht="12">
      <c r="D740" s="176"/>
      <c r="E740" s="177"/>
    </row>
    <row r="744" spans="4:5" s="131" customFormat="1" ht="12">
      <c r="D744" s="176"/>
      <c r="E744" s="177"/>
    </row>
    <row r="745" spans="4:5" s="131" customFormat="1" ht="12">
      <c r="D745" s="176"/>
      <c r="E745" s="177"/>
    </row>
    <row r="746" spans="4:5" s="131" customFormat="1" ht="12">
      <c r="D746" s="176"/>
      <c r="E746" s="177"/>
    </row>
    <row r="747" spans="4:5" s="131" customFormat="1" ht="12">
      <c r="D747" s="176"/>
      <c r="E747" s="177"/>
    </row>
    <row r="756" spans="4:5" s="131" customFormat="1" ht="12">
      <c r="D756" s="176"/>
      <c r="E756" s="177"/>
    </row>
    <row r="757" spans="4:5" s="131" customFormat="1" ht="12">
      <c r="D757" s="176"/>
      <c r="E757" s="177"/>
    </row>
    <row r="758" spans="4:5" s="131" customFormat="1" ht="12">
      <c r="D758" s="176"/>
      <c r="E758" s="177"/>
    </row>
    <row r="759" spans="4:5" s="131" customFormat="1" ht="12">
      <c r="D759" s="176"/>
      <c r="E759" s="177"/>
    </row>
    <row r="768" spans="4:5" s="131" customFormat="1" ht="12">
      <c r="D768" s="176"/>
      <c r="E768" s="177"/>
    </row>
    <row r="769" spans="4:5" s="131" customFormat="1" ht="12">
      <c r="D769" s="176"/>
      <c r="E769" s="177"/>
    </row>
    <row r="770" spans="4:5" s="131" customFormat="1" ht="12">
      <c r="D770" s="176"/>
      <c r="E770" s="177"/>
    </row>
    <row r="771" spans="4:5" s="131" customFormat="1" ht="12">
      <c r="D771" s="176"/>
      <c r="E771" s="177"/>
    </row>
    <row r="780" spans="4:5" s="131" customFormat="1" ht="12">
      <c r="D780" s="176"/>
      <c r="E780" s="177"/>
    </row>
    <row r="781" spans="4:5" s="131" customFormat="1" ht="12">
      <c r="D781" s="176"/>
      <c r="E781" s="177"/>
    </row>
    <row r="782" spans="4:5" s="131" customFormat="1" ht="12">
      <c r="D782" s="176"/>
      <c r="E782" s="177"/>
    </row>
    <row r="783" spans="4:5" s="131" customFormat="1" ht="12">
      <c r="D783" s="176"/>
      <c r="E783" s="177"/>
    </row>
    <row r="794" spans="4:5" s="131" customFormat="1" ht="12">
      <c r="D794" s="176"/>
      <c r="E794" s="177"/>
    </row>
    <row r="795" spans="4:5" s="131" customFormat="1" ht="12">
      <c r="D795" s="176"/>
      <c r="E795" s="177"/>
    </row>
    <row r="796" spans="4:5" s="131" customFormat="1" ht="12">
      <c r="D796" s="176"/>
      <c r="E796" s="177"/>
    </row>
    <row r="797" spans="4:5" s="131" customFormat="1" ht="12">
      <c r="D797" s="176"/>
      <c r="E797" s="177"/>
    </row>
    <row r="807" spans="4:5" s="131" customFormat="1" ht="12">
      <c r="D807" s="176"/>
      <c r="E807" s="177"/>
    </row>
    <row r="808" spans="4:5" s="131" customFormat="1" ht="12">
      <c r="D808" s="176"/>
      <c r="E808" s="177"/>
    </row>
    <row r="809" spans="4:5" s="131" customFormat="1" ht="12">
      <c r="D809" s="176"/>
      <c r="E809" s="177"/>
    </row>
    <row r="810" spans="4:5" s="131" customFormat="1" ht="12">
      <c r="D810" s="176"/>
      <c r="E810" s="177"/>
    </row>
    <row r="821" spans="4:5" s="131" customFormat="1" ht="12">
      <c r="D821" s="176"/>
      <c r="E821" s="177"/>
    </row>
    <row r="822" spans="4:5" s="131" customFormat="1" ht="12">
      <c r="D822" s="176"/>
      <c r="E822" s="177"/>
    </row>
    <row r="823" spans="4:5" s="131" customFormat="1" ht="12">
      <c r="D823" s="176"/>
      <c r="E823" s="177"/>
    </row>
    <row r="824" spans="4:5" s="131" customFormat="1" ht="12">
      <c r="D824" s="176"/>
      <c r="E824" s="177"/>
    </row>
    <row r="835" spans="4:5" s="131" customFormat="1" ht="12">
      <c r="D835" s="176"/>
      <c r="E835" s="177"/>
    </row>
    <row r="836" spans="4:5" s="131" customFormat="1" ht="12">
      <c r="D836" s="176"/>
      <c r="E836" s="177"/>
    </row>
    <row r="837" spans="4:5" s="131" customFormat="1" ht="12">
      <c r="D837" s="176"/>
      <c r="E837" s="177"/>
    </row>
    <row r="838" spans="4:5" s="131" customFormat="1" ht="12">
      <c r="D838" s="176"/>
      <c r="E838" s="177"/>
    </row>
    <row r="849" spans="4:5" s="131" customFormat="1" ht="12">
      <c r="D849" s="176"/>
      <c r="E849" s="177"/>
    </row>
    <row r="850" spans="4:5" s="131" customFormat="1" ht="12">
      <c r="D850" s="176"/>
      <c r="E850" s="177"/>
    </row>
    <row r="851" spans="4:5" s="131" customFormat="1" ht="12">
      <c r="D851" s="176"/>
      <c r="E851" s="177"/>
    </row>
    <row r="852" spans="4:5" s="131" customFormat="1" ht="12">
      <c r="D852" s="176"/>
      <c r="E852" s="177"/>
    </row>
    <row r="862" spans="4:5" s="131" customFormat="1" ht="12">
      <c r="D862" s="176"/>
      <c r="E862" s="177"/>
    </row>
    <row r="863" spans="4:5" s="131" customFormat="1" ht="12">
      <c r="D863" s="176"/>
      <c r="E863" s="177"/>
    </row>
    <row r="864" spans="4:5" s="131" customFormat="1" ht="12">
      <c r="D864" s="176"/>
      <c r="E864" s="177"/>
    </row>
    <row r="865" spans="4:5" s="131" customFormat="1" ht="12">
      <c r="D865" s="176"/>
      <c r="E865" s="177"/>
    </row>
    <row r="875" spans="4:5" s="131" customFormat="1" ht="12">
      <c r="D875" s="176"/>
      <c r="E875" s="177"/>
    </row>
    <row r="880" spans="4:5" s="131" customFormat="1" ht="12">
      <c r="D880" s="176"/>
      <c r="E880" s="177"/>
    </row>
    <row r="884" spans="4:5" s="131" customFormat="1" ht="12">
      <c r="D884" s="176"/>
      <c r="E884" s="177"/>
    </row>
    <row r="885" spans="4:5" s="131" customFormat="1" ht="12">
      <c r="D885" s="176"/>
      <c r="E885" s="177"/>
    </row>
    <row r="886" spans="4:5" s="131" customFormat="1" ht="12">
      <c r="D886" s="176"/>
      <c r="E886" s="177"/>
    </row>
    <row r="887" spans="4:5" s="131" customFormat="1" ht="12">
      <c r="D887" s="176"/>
      <c r="E887" s="177"/>
    </row>
    <row r="888" spans="4:5" s="131" customFormat="1" ht="12">
      <c r="D888" s="176"/>
      <c r="E888" s="177"/>
    </row>
    <row r="897" spans="4:5" s="131" customFormat="1" ht="12">
      <c r="D897" s="176"/>
      <c r="E897" s="177"/>
    </row>
    <row r="899" spans="4:5" s="131" customFormat="1" ht="12">
      <c r="D899" s="176"/>
      <c r="E899" s="177"/>
    </row>
    <row r="901" spans="4:5" s="131" customFormat="1" ht="12">
      <c r="D901" s="176"/>
      <c r="E901" s="177"/>
    </row>
    <row r="906" spans="4:5" s="131" customFormat="1" ht="12">
      <c r="D906" s="176"/>
      <c r="E906" s="177"/>
    </row>
    <row r="908" spans="4:5" s="131" customFormat="1" ht="12">
      <c r="D908" s="176"/>
      <c r="E908" s="177"/>
    </row>
    <row r="911" spans="4:5" s="131" customFormat="1" ht="12">
      <c r="D911" s="176"/>
      <c r="E911" s="177"/>
    </row>
    <row r="912" spans="4:5" s="131" customFormat="1" ht="12">
      <c r="D912" s="176"/>
      <c r="E912" s="177"/>
    </row>
    <row r="913" spans="4:5" s="131" customFormat="1" ht="12">
      <c r="D913" s="176"/>
      <c r="E913" s="177"/>
    </row>
    <row r="914" spans="4:5" s="131" customFormat="1" ht="12">
      <c r="D914" s="176"/>
      <c r="E914" s="177"/>
    </row>
    <row r="915" spans="4:5" s="131" customFormat="1" ht="12">
      <c r="D915" s="176"/>
      <c r="E915" s="177"/>
    </row>
    <row r="926" spans="4:5" s="131" customFormat="1" ht="12">
      <c r="D926" s="176"/>
      <c r="E926" s="177"/>
    </row>
    <row r="928" spans="4:5" s="131" customFormat="1" ht="12">
      <c r="D928" s="176"/>
      <c r="E928" s="177"/>
    </row>
    <row r="929" spans="4:5" s="131" customFormat="1" ht="12">
      <c r="D929" s="176"/>
      <c r="E929" s="177"/>
    </row>
    <row r="930" spans="4:5" s="131" customFormat="1" ht="12">
      <c r="D930" s="176"/>
      <c r="E930" s="177"/>
    </row>
    <row r="931" spans="4:5" s="131" customFormat="1" ht="12">
      <c r="D931" s="176"/>
      <c r="E931" s="177"/>
    </row>
    <row r="932" spans="4:5" s="131" customFormat="1" ht="12">
      <c r="D932" s="176"/>
      <c r="E932" s="177"/>
    </row>
    <row r="943" spans="4:5" s="131" customFormat="1" ht="12">
      <c r="D943" s="176"/>
      <c r="E943" s="177"/>
    </row>
    <row r="945" spans="4:5" s="131" customFormat="1" ht="12">
      <c r="D945" s="176"/>
      <c r="E945" s="177"/>
    </row>
    <row r="949" spans="4:5" s="131" customFormat="1" ht="12">
      <c r="D949" s="176"/>
      <c r="E949" s="177"/>
    </row>
    <row r="950" spans="4:5" s="131" customFormat="1" ht="12">
      <c r="D950" s="176"/>
      <c r="E950" s="177"/>
    </row>
    <row r="951" spans="4:5" s="131" customFormat="1" ht="12">
      <c r="D951" s="176"/>
      <c r="E951" s="177"/>
    </row>
    <row r="952" spans="4:5" s="131" customFormat="1" ht="12">
      <c r="D952" s="176"/>
      <c r="E952" s="177"/>
    </row>
    <row r="953" spans="4:5" s="131" customFormat="1" ht="12">
      <c r="D953" s="176"/>
      <c r="E953" s="177"/>
    </row>
    <row r="963" spans="4:5" s="131" customFormat="1" ht="12">
      <c r="D963" s="176"/>
      <c r="E963" s="177"/>
    </row>
    <row r="967" spans="4:5" s="131" customFormat="1" ht="12">
      <c r="D967" s="176"/>
      <c r="E967" s="177"/>
    </row>
    <row r="968" spans="4:5" s="131" customFormat="1" ht="12">
      <c r="D968" s="176"/>
      <c r="E968" s="177"/>
    </row>
    <row r="969" spans="4:5" s="131" customFormat="1" ht="12">
      <c r="D969" s="176"/>
      <c r="E969" s="177"/>
    </row>
    <row r="970" spans="4:5" s="131" customFormat="1" ht="12">
      <c r="D970" s="176"/>
      <c r="E970" s="177"/>
    </row>
    <row r="971" spans="4:5" s="131" customFormat="1" ht="12">
      <c r="D971" s="176"/>
      <c r="E971" s="177"/>
    </row>
    <row r="982" spans="4:5" s="131" customFormat="1" ht="12">
      <c r="D982" s="176"/>
      <c r="E982" s="177"/>
    </row>
    <row r="985" spans="4:5" s="131" customFormat="1" ht="12">
      <c r="D985" s="176"/>
      <c r="E985" s="177"/>
    </row>
    <row r="988" spans="4:5" s="131" customFormat="1" ht="12">
      <c r="D988" s="176"/>
      <c r="E988" s="177"/>
    </row>
    <row r="991" spans="4:5" s="131" customFormat="1" ht="12">
      <c r="D991" s="176"/>
      <c r="E991" s="177"/>
    </row>
    <row r="994" spans="4:5" s="131" customFormat="1" ht="12">
      <c r="D994" s="176"/>
      <c r="E994" s="177"/>
    </row>
    <row r="996" spans="4:5" s="131" customFormat="1" ht="12">
      <c r="D996" s="176"/>
      <c r="E996" s="177"/>
    </row>
    <row r="1004" spans="4:5" s="131" customFormat="1" ht="12">
      <c r="D1004" s="176"/>
      <c r="E1004" s="177"/>
    </row>
    <row r="1007" spans="4:5" s="131" customFormat="1" ht="12">
      <c r="D1007" s="176"/>
      <c r="E1007" s="177"/>
    </row>
    <row r="1010" spans="4:5" s="131" customFormat="1" ht="12">
      <c r="D1010" s="176"/>
      <c r="E1010" s="177"/>
    </row>
    <row r="1013" spans="4:5" s="131" customFormat="1" ht="12">
      <c r="D1013" s="176"/>
      <c r="E1013" s="177"/>
    </row>
    <row r="1015" spans="4:5" s="131" customFormat="1" ht="12">
      <c r="D1015" s="176"/>
      <c r="E1015" s="177"/>
    </row>
    <row r="1019" spans="4:5" s="131" customFormat="1" ht="12">
      <c r="D1019" s="176"/>
      <c r="E1019" s="177"/>
    </row>
    <row r="1022" spans="4:5" s="131" customFormat="1" ht="12">
      <c r="D1022" s="176"/>
      <c r="E1022" s="177"/>
    </row>
    <row r="1024" spans="4:5" s="131" customFormat="1" ht="12">
      <c r="D1024" s="176"/>
      <c r="E1024" s="177"/>
    </row>
    <row r="1026" spans="4:5" s="131" customFormat="1" ht="12">
      <c r="D1026" s="176"/>
      <c r="E1026" s="177"/>
    </row>
    <row r="1029" spans="4:5" s="131" customFormat="1" ht="12">
      <c r="D1029" s="176"/>
      <c r="E1029" s="177"/>
    </row>
    <row r="1032" spans="4:5" s="131" customFormat="1" ht="12">
      <c r="D1032" s="176"/>
      <c r="E1032" s="177"/>
    </row>
    <row r="1035" spans="4:5" s="131" customFormat="1" ht="12">
      <c r="D1035" s="176"/>
      <c r="E1035" s="177"/>
    </row>
    <row r="1037" spans="4:5" s="131" customFormat="1" ht="12">
      <c r="D1037" s="176"/>
      <c r="E1037" s="177"/>
    </row>
    <row r="1039" spans="4:5" s="131" customFormat="1" ht="12">
      <c r="D1039" s="176"/>
      <c r="E1039" s="177"/>
    </row>
    <row r="1043" spans="4:5" s="131" customFormat="1" ht="12">
      <c r="D1043" s="176"/>
      <c r="E1043" s="177"/>
    </row>
    <row r="1049" spans="4:5" s="131" customFormat="1" ht="12">
      <c r="D1049" s="176"/>
      <c r="E1049" s="177"/>
    </row>
    <row r="1051" spans="4:5" s="131" customFormat="1" ht="12">
      <c r="D1051" s="176"/>
      <c r="E1051" s="177"/>
    </row>
    <row r="1053" spans="4:5" s="131" customFormat="1" ht="12">
      <c r="D1053" s="176"/>
      <c r="E1053" s="177"/>
    </row>
    <row r="1055" spans="4:5" s="131" customFormat="1" ht="12">
      <c r="D1055" s="176"/>
      <c r="E1055" s="177"/>
    </row>
    <row r="1057" spans="4:5" s="131" customFormat="1" ht="12">
      <c r="D1057" s="176"/>
      <c r="E1057" s="177"/>
    </row>
    <row r="1068" spans="4:5" s="131" customFormat="1" ht="12">
      <c r="D1068" s="176"/>
      <c r="E1068" s="177"/>
    </row>
    <row r="1070" spans="4:5" s="131" customFormat="1" ht="12">
      <c r="D1070" s="176"/>
      <c r="E1070" s="177"/>
    </row>
    <row r="1076" spans="4:5" s="131" customFormat="1" ht="12">
      <c r="D1076" s="176"/>
      <c r="E1076" s="177"/>
    </row>
    <row r="1084" spans="4:5" s="131" customFormat="1" ht="12">
      <c r="D1084" s="176"/>
      <c r="E1084" s="177"/>
    </row>
    <row r="1085" spans="4:5" s="131" customFormat="1" ht="12">
      <c r="D1085" s="176"/>
      <c r="E1085" s="177"/>
    </row>
    <row r="1086" spans="4:5" s="131" customFormat="1" ht="12">
      <c r="D1086" s="176"/>
      <c r="E1086" s="177"/>
    </row>
    <row r="1087" spans="4:5" s="131" customFormat="1" ht="12">
      <c r="D1087" s="176"/>
      <c r="E1087" s="177"/>
    </row>
    <row r="1088" spans="4:5" s="131" customFormat="1" ht="12">
      <c r="D1088" s="176"/>
      <c r="E1088" s="177"/>
    </row>
    <row r="1099" spans="4:5" s="131" customFormat="1" ht="12">
      <c r="D1099" s="176"/>
      <c r="E1099" s="177"/>
    </row>
    <row r="1102" spans="4:5" s="131" customFormat="1" ht="12">
      <c r="D1102" s="176"/>
      <c r="E1102" s="177"/>
    </row>
    <row r="1104" spans="4:5" s="131" customFormat="1" ht="12">
      <c r="D1104" s="176"/>
      <c r="E1104" s="177"/>
    </row>
    <row r="1105" spans="4:5" s="131" customFormat="1" ht="12">
      <c r="D1105" s="176"/>
      <c r="E1105" s="177"/>
    </row>
    <row r="1106" spans="4:5" s="131" customFormat="1" ht="12">
      <c r="D1106" s="176"/>
      <c r="E1106" s="177"/>
    </row>
    <row r="1107" spans="4:5" s="131" customFormat="1" ht="12">
      <c r="D1107" s="176"/>
      <c r="E1107" s="177"/>
    </row>
    <row r="1108" spans="4:5" s="131" customFormat="1" ht="12">
      <c r="D1108" s="176"/>
      <c r="E1108" s="177"/>
    </row>
    <row r="1118" spans="4:5" s="131" customFormat="1" ht="12">
      <c r="D1118" s="176"/>
      <c r="E1118" s="177"/>
    </row>
    <row r="1122" spans="4:5" s="131" customFormat="1" ht="12">
      <c r="D1122" s="176"/>
      <c r="E1122" s="177"/>
    </row>
    <row r="1126" spans="4:5" s="131" customFormat="1" ht="12">
      <c r="D1126" s="176"/>
      <c r="E1126" s="177"/>
    </row>
    <row r="1127" spans="4:5" s="131" customFormat="1" ht="12">
      <c r="D1127" s="176"/>
      <c r="E1127" s="177"/>
    </row>
    <row r="1128" spans="4:5" s="131" customFormat="1" ht="12">
      <c r="D1128" s="176"/>
      <c r="E1128" s="177"/>
    </row>
    <row r="1129" spans="4:5" s="131" customFormat="1" ht="12">
      <c r="D1129" s="176"/>
      <c r="E1129" s="177"/>
    </row>
    <row r="1130" spans="4:5" s="131" customFormat="1" ht="12">
      <c r="D1130" s="176"/>
      <c r="E1130" s="177"/>
    </row>
    <row r="1139" spans="4:5" s="131" customFormat="1" ht="12">
      <c r="D1139" s="176"/>
      <c r="E1139" s="177"/>
    </row>
    <row r="1141" spans="4:5" s="131" customFormat="1" ht="12">
      <c r="D1141" s="176"/>
      <c r="E1141" s="177"/>
    </row>
    <row r="1146" spans="4:5" s="131" customFormat="1" ht="12">
      <c r="D1146" s="176"/>
      <c r="E1146" s="177"/>
    </row>
    <row r="1149" spans="4:5" s="131" customFormat="1" ht="12">
      <c r="D1149" s="176"/>
      <c r="E1149" s="177"/>
    </row>
    <row r="1150" spans="4:5" s="131" customFormat="1" ht="12">
      <c r="D1150" s="176"/>
      <c r="E1150" s="177"/>
    </row>
    <row r="1151" spans="4:5" s="131" customFormat="1" ht="12">
      <c r="D1151" s="176"/>
      <c r="E1151" s="177"/>
    </row>
    <row r="1152" spans="4:5" s="131" customFormat="1" ht="12">
      <c r="D1152" s="176"/>
      <c r="E1152" s="177"/>
    </row>
    <row r="1153" spans="4:5" s="131" customFormat="1" ht="12">
      <c r="D1153" s="176"/>
      <c r="E1153" s="177"/>
    </row>
    <row r="1162" spans="4:5" s="131" customFormat="1" ht="12">
      <c r="D1162" s="176"/>
      <c r="E1162" s="177"/>
    </row>
    <row r="1164" spans="4:5" s="131" customFormat="1" ht="12">
      <c r="D1164" s="176"/>
      <c r="E1164" s="177"/>
    </row>
    <row r="1165" spans="4:5" s="131" customFormat="1" ht="12">
      <c r="D1165" s="176"/>
      <c r="E1165" s="177"/>
    </row>
    <row r="1166" spans="4:5" s="131" customFormat="1" ht="12">
      <c r="D1166" s="176"/>
      <c r="E1166" s="177"/>
    </row>
    <row r="1167" spans="4:5" s="131" customFormat="1" ht="12">
      <c r="D1167" s="176"/>
      <c r="E1167" s="177"/>
    </row>
    <row r="1168" spans="4:5" s="131" customFormat="1" ht="12">
      <c r="D1168" s="176"/>
      <c r="E1168" s="177"/>
    </row>
    <row r="1179" spans="4:5" s="131" customFormat="1" ht="12">
      <c r="D1179" s="176"/>
      <c r="E1179" s="177"/>
    </row>
    <row r="1182" spans="4:5" s="131" customFormat="1" ht="12">
      <c r="D1182" s="176"/>
      <c r="E1182" s="177"/>
    </row>
    <row r="1185" spans="4:5" s="131" customFormat="1" ht="12">
      <c r="D1185" s="176"/>
      <c r="E1185" s="177"/>
    </row>
    <row r="1191" spans="4:5" s="131" customFormat="1" ht="12">
      <c r="D1191" s="176"/>
      <c r="E1191" s="177"/>
    </row>
    <row r="1193" spans="4:5" s="131" customFormat="1" ht="12">
      <c r="D1193" s="176"/>
      <c r="E1193" s="177"/>
    </row>
    <row r="1199" spans="4:5" s="131" customFormat="1" ht="12">
      <c r="D1199" s="176"/>
      <c r="E1199" s="177"/>
    </row>
    <row r="1202" spans="4:5" s="131" customFormat="1" ht="12">
      <c r="D1202" s="176"/>
      <c r="E1202" s="177"/>
    </row>
    <row r="1203" spans="4:5" s="131" customFormat="1" ht="12">
      <c r="D1203" s="176"/>
      <c r="E1203" s="177"/>
    </row>
    <row r="1204" spans="4:5" s="131" customFormat="1" ht="12">
      <c r="D1204" s="176"/>
      <c r="E1204" s="177"/>
    </row>
    <row r="1205" spans="4:5" s="131" customFormat="1" ht="12">
      <c r="D1205" s="176"/>
      <c r="E1205" s="177"/>
    </row>
    <row r="1206" spans="4:5" s="131" customFormat="1" ht="12">
      <c r="D1206" s="176"/>
      <c r="E1206" s="177"/>
    </row>
    <row r="1207" spans="4:5" s="131" customFormat="1" ht="12">
      <c r="D1207" s="176"/>
      <c r="E1207" s="177"/>
    </row>
    <row r="1208" spans="4:5" s="131" customFormat="1" ht="12">
      <c r="D1208" s="176"/>
      <c r="E1208" s="177"/>
    </row>
    <row r="1209" spans="4:5" s="131" customFormat="1" ht="12">
      <c r="D1209" s="176"/>
      <c r="E1209" s="177"/>
    </row>
    <row r="1210" spans="4:5" s="131" customFormat="1" ht="12">
      <c r="D1210" s="176"/>
      <c r="E1210" s="177"/>
    </row>
    <row r="1211" spans="4:5" s="131" customFormat="1" ht="12">
      <c r="D1211" s="176"/>
      <c r="E1211" s="177"/>
    </row>
    <row r="1212" spans="4:5" s="131" customFormat="1" ht="12">
      <c r="D1212" s="176"/>
      <c r="E1212" s="177"/>
    </row>
    <row r="1221" spans="4:5" s="131" customFormat="1" ht="12">
      <c r="D1221" s="176"/>
      <c r="E1221" s="177"/>
    </row>
    <row r="1225" spans="4:5" s="131" customFormat="1" ht="12">
      <c r="D1225" s="176"/>
      <c r="E1225" s="177"/>
    </row>
    <row r="1227" spans="4:5" s="131" customFormat="1" ht="12">
      <c r="D1227" s="176"/>
      <c r="E1227" s="177"/>
    </row>
    <row r="1228" spans="4:5" s="131" customFormat="1" ht="12">
      <c r="D1228" s="176"/>
      <c r="E1228" s="177"/>
    </row>
    <row r="1229" spans="4:5" s="131" customFormat="1" ht="12">
      <c r="D1229" s="176"/>
      <c r="E1229" s="177"/>
    </row>
    <row r="1230" spans="4:5" s="131" customFormat="1" ht="12">
      <c r="D1230" s="176"/>
      <c r="E1230" s="177"/>
    </row>
    <row r="1231" spans="4:5" s="131" customFormat="1" ht="12">
      <c r="D1231" s="176"/>
      <c r="E1231" s="177"/>
    </row>
    <row r="1241" spans="4:5" s="131" customFormat="1" ht="12">
      <c r="D1241" s="176"/>
      <c r="E1241" s="177"/>
    </row>
    <row r="1243" spans="4:5" s="131" customFormat="1" ht="12">
      <c r="D1243" s="176"/>
      <c r="E1243" s="177"/>
    </row>
    <row r="1245" spans="4:5" s="131" customFormat="1" ht="12">
      <c r="D1245" s="176"/>
      <c r="E1245" s="177"/>
    </row>
    <row r="1249" spans="4:5" s="131" customFormat="1" ht="12">
      <c r="D1249" s="176"/>
      <c r="E1249" s="177"/>
    </row>
    <row r="1252" spans="4:5" s="131" customFormat="1" ht="12">
      <c r="D1252" s="176"/>
      <c r="E1252" s="177"/>
    </row>
    <row r="1255" spans="4:5" s="131" customFormat="1" ht="12">
      <c r="D1255" s="176"/>
      <c r="E1255" s="177"/>
    </row>
    <row r="1257" spans="4:5" s="131" customFormat="1" ht="12">
      <c r="D1257" s="176"/>
      <c r="E1257" s="177"/>
    </row>
    <row r="1261" spans="4:5" s="131" customFormat="1" ht="12">
      <c r="D1261" s="176"/>
      <c r="E1261" s="177"/>
    </row>
    <row r="1264" spans="4:5" s="131" customFormat="1" ht="12">
      <c r="D1264" s="176"/>
      <c r="E1264" s="177"/>
    </row>
    <row r="1269" spans="4:5" s="131" customFormat="1" ht="12">
      <c r="D1269" s="176"/>
      <c r="E1269" s="177"/>
    </row>
    <row r="1271" spans="4:5" s="131" customFormat="1" ht="12">
      <c r="D1271" s="176"/>
      <c r="E1271" s="177"/>
    </row>
    <row r="1273" spans="4:5" s="131" customFormat="1" ht="12">
      <c r="D1273" s="176"/>
      <c r="E1273" s="177"/>
    </row>
    <row r="1274" spans="4:5" s="131" customFormat="1" ht="12">
      <c r="D1274" s="176"/>
      <c r="E1274" s="177"/>
    </row>
    <row r="1275" spans="4:5" s="131" customFormat="1" ht="12">
      <c r="D1275" s="176"/>
      <c r="E1275" s="177"/>
    </row>
    <row r="1276" spans="4:5" s="131" customFormat="1" ht="12">
      <c r="D1276" s="176"/>
      <c r="E1276" s="177"/>
    </row>
    <row r="1277" spans="4:5" s="131" customFormat="1" ht="12">
      <c r="D1277" s="176"/>
      <c r="E1277" s="177"/>
    </row>
    <row r="1289" spans="4:5" s="131" customFormat="1" ht="12">
      <c r="D1289" s="176"/>
      <c r="E1289" s="177"/>
    </row>
    <row r="1292" spans="4:5" s="131" customFormat="1" ht="12">
      <c r="D1292" s="176"/>
      <c r="E1292" s="177"/>
    </row>
    <row r="1293" spans="4:5" s="131" customFormat="1" ht="12">
      <c r="D1293" s="176"/>
      <c r="E1293" s="177"/>
    </row>
    <row r="1294" spans="4:5" s="131" customFormat="1" ht="12">
      <c r="D1294" s="176"/>
      <c r="E1294" s="177"/>
    </row>
    <row r="1295" spans="4:5" s="131" customFormat="1" ht="12">
      <c r="D1295" s="176"/>
      <c r="E1295" s="177"/>
    </row>
    <row r="1296" spans="4:5" s="131" customFormat="1" ht="12">
      <c r="D1296" s="176"/>
      <c r="E1296" s="177"/>
    </row>
    <row r="1308" spans="4:5" s="131" customFormat="1" ht="12">
      <c r="D1308" s="176"/>
      <c r="E1308" s="177"/>
    </row>
    <row r="1311" spans="4:5" s="131" customFormat="1" ht="12">
      <c r="D1311" s="176"/>
      <c r="E1311" s="177"/>
    </row>
    <row r="1312" spans="4:5" s="131" customFormat="1" ht="12">
      <c r="D1312" s="176"/>
      <c r="E1312" s="177"/>
    </row>
    <row r="1313" spans="4:5" s="131" customFormat="1" ht="12">
      <c r="D1313" s="176"/>
      <c r="E1313" s="177"/>
    </row>
    <row r="1314" spans="4:5" s="131" customFormat="1" ht="12">
      <c r="D1314" s="176"/>
      <c r="E1314" s="177"/>
    </row>
    <row r="1315" spans="4:5" s="131" customFormat="1" ht="12">
      <c r="D1315" s="176"/>
      <c r="E1315" s="177"/>
    </row>
    <row r="1317" spans="4:5" s="131" customFormat="1" ht="12">
      <c r="D1317" s="176"/>
      <c r="E1317" s="177"/>
    </row>
    <row r="1319" spans="4:5" s="131" customFormat="1" ht="12">
      <c r="D1319" s="176"/>
      <c r="E1319" s="177"/>
    </row>
    <row r="1329" spans="4:5" s="131" customFormat="1" ht="12">
      <c r="D1329" s="176"/>
      <c r="E1329" s="177"/>
    </row>
    <row r="1333" spans="4:5" s="131" customFormat="1" ht="12">
      <c r="D1333" s="176"/>
      <c r="E1333" s="177"/>
    </row>
    <row r="1336" spans="4:5" s="131" customFormat="1" ht="12">
      <c r="D1336" s="176"/>
      <c r="E1336" s="177"/>
    </row>
    <row r="1339" spans="4:5" s="131" customFormat="1" ht="12">
      <c r="D1339" s="176"/>
      <c r="E1339" s="177"/>
    </row>
    <row r="1341" spans="4:5" s="131" customFormat="1" ht="12">
      <c r="D1341" s="176"/>
      <c r="E1341" s="177"/>
    </row>
    <row r="1345" spans="4:5" s="131" customFormat="1" ht="12">
      <c r="D1345" s="176"/>
      <c r="E1345" s="177"/>
    </row>
    <row r="1348" spans="4:5" s="131" customFormat="1" ht="12">
      <c r="D1348" s="176"/>
      <c r="E1348" s="177"/>
    </row>
    <row r="1353" spans="4:5" s="131" customFormat="1" ht="12">
      <c r="D1353" s="176"/>
      <c r="E1353" s="177"/>
    </row>
    <row r="1355" spans="4:5" s="131" customFormat="1" ht="12">
      <c r="D1355" s="176"/>
      <c r="E1355" s="177"/>
    </row>
    <row r="1357" spans="4:5" s="131" customFormat="1" ht="12">
      <c r="D1357" s="176"/>
      <c r="E1357" s="177"/>
    </row>
    <row r="1358" spans="4:5" s="131" customFormat="1" ht="12">
      <c r="D1358" s="176"/>
      <c r="E1358" s="177"/>
    </row>
    <row r="1359" spans="4:5" s="131" customFormat="1" ht="12">
      <c r="D1359" s="176"/>
      <c r="E1359" s="177"/>
    </row>
    <row r="1360" spans="4:5" s="131" customFormat="1" ht="12">
      <c r="D1360" s="176"/>
      <c r="E1360" s="177"/>
    </row>
    <row r="1361" spans="4:5" s="131" customFormat="1" ht="12">
      <c r="D1361" s="176"/>
      <c r="E1361" s="177"/>
    </row>
    <row r="1373" spans="4:5" s="131" customFormat="1" ht="12">
      <c r="D1373" s="176"/>
      <c r="E1373" s="177"/>
    </row>
  </sheetData>
  <mergeCells count="70">
    <mergeCell ref="D6:I6"/>
    <mergeCell ref="A7:C7"/>
    <mergeCell ref="A9:C9"/>
    <mergeCell ref="A10:E10"/>
    <mergeCell ref="A11:E11"/>
    <mergeCell ref="A12:E12"/>
    <mergeCell ref="A13:D13"/>
    <mergeCell ref="A14:D14"/>
    <mergeCell ref="A38:D38"/>
    <mergeCell ref="A39:D39"/>
    <mergeCell ref="A49:D49"/>
    <mergeCell ref="A50:D50"/>
    <mergeCell ref="A54:D54"/>
    <mergeCell ref="A56:D56"/>
    <mergeCell ref="A58:D58"/>
    <mergeCell ref="A60:D60"/>
    <mergeCell ref="A61:D61"/>
    <mergeCell ref="A63:D63"/>
    <mergeCell ref="A65:D65"/>
    <mergeCell ref="A66:D66"/>
    <mergeCell ref="A68:D68"/>
    <mergeCell ref="A70:D70"/>
    <mergeCell ref="A72:D72"/>
    <mergeCell ref="A74:D74"/>
    <mergeCell ref="A76:D76"/>
    <mergeCell ref="A78:D78"/>
    <mergeCell ref="A80:D80"/>
    <mergeCell ref="A83:D83"/>
    <mergeCell ref="A86:D86"/>
    <mergeCell ref="A87:D87"/>
    <mergeCell ref="A89:D89"/>
    <mergeCell ref="A91:D91"/>
    <mergeCell ref="A103:D103"/>
    <mergeCell ref="A105:D105"/>
    <mergeCell ref="A109:D109"/>
    <mergeCell ref="A93:D93"/>
    <mergeCell ref="A94:D94"/>
    <mergeCell ref="A97:D97"/>
    <mergeCell ref="A99:D99"/>
    <mergeCell ref="A127:D127"/>
    <mergeCell ref="A130:D130"/>
    <mergeCell ref="A132:D132"/>
    <mergeCell ref="A110:D110"/>
    <mergeCell ref="A114:D114"/>
    <mergeCell ref="A117:D117"/>
    <mergeCell ref="A121:D121"/>
    <mergeCell ref="A147:D147"/>
    <mergeCell ref="A150:D150"/>
    <mergeCell ref="A151:D151"/>
    <mergeCell ref="A133:D133"/>
    <mergeCell ref="A136:D136"/>
    <mergeCell ref="A138:D138"/>
    <mergeCell ref="A139:D139"/>
    <mergeCell ref="A166:E166"/>
    <mergeCell ref="G166:I166"/>
    <mergeCell ref="G168:I168"/>
    <mergeCell ref="D160:I160"/>
    <mergeCell ref="A163:E163"/>
    <mergeCell ref="A164:E164"/>
    <mergeCell ref="A165:E165"/>
    <mergeCell ref="A5:H5"/>
    <mergeCell ref="A124:D124"/>
    <mergeCell ref="A34:D34"/>
    <mergeCell ref="A36:D36"/>
    <mergeCell ref="A24:D24"/>
    <mergeCell ref="A26:D26"/>
    <mergeCell ref="A29:D29"/>
    <mergeCell ref="A32:D32"/>
    <mergeCell ref="A122:D122"/>
    <mergeCell ref="A102:D10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x</cp:lastModifiedBy>
  <cp:lastPrinted>2014-06-03T06:28:33Z</cp:lastPrinted>
  <dcterms:created xsi:type="dcterms:W3CDTF">2000-10-16T15:22:01Z</dcterms:created>
  <dcterms:modified xsi:type="dcterms:W3CDTF">2014-06-03T06:28:48Z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prva strana 2011-2013 .xls</vt:lpwstr>
  </property>
</Properties>
</file>