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cuments\Proračun 2022\Financijski izvještaji\"/>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70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F289" i="9"/>
  <c r="H288" i="9"/>
  <c r="E288" i="9" s="1"/>
  <c r="G288" i="9"/>
  <c r="F288" i="9"/>
  <c r="F287" i="9"/>
  <c r="F286" i="9"/>
  <c r="H285" i="9"/>
  <c r="G285" i="9"/>
  <c r="E285" i="9" s="1"/>
  <c r="B285" i="9" s="1"/>
  <c r="F285" i="9"/>
  <c r="H284" i="9"/>
  <c r="G284" i="9"/>
  <c r="F284" i="9"/>
  <c r="H283" i="9"/>
  <c r="G283" i="9"/>
  <c r="F283" i="9"/>
  <c r="F282" i="9"/>
  <c r="H281" i="9"/>
  <c r="G281" i="9"/>
  <c r="F281" i="9"/>
  <c r="H280" i="9"/>
  <c r="G280" i="9"/>
  <c r="F280" i="9"/>
  <c r="H279" i="9"/>
  <c r="G279" i="9"/>
  <c r="F279" i="9"/>
  <c r="F278" i="9"/>
  <c r="F277" i="9"/>
  <c r="F276" i="9"/>
  <c r="L274" i="9"/>
  <c r="F274" i="9" s="1"/>
  <c r="H274" i="9"/>
  <c r="I273" i="9"/>
  <c r="H273" i="9"/>
  <c r="F273" i="9"/>
  <c r="E272" i="9"/>
  <c r="M271" i="9"/>
  <c r="L271" i="9"/>
  <c r="E271" i="9"/>
  <c r="M270" i="9"/>
  <c r="L270" i="9"/>
  <c r="F270" i="9" s="1"/>
  <c r="E270" i="9"/>
  <c r="M269" i="9"/>
  <c r="L269" i="9"/>
  <c r="F269" i="9" s="1"/>
  <c r="E269" i="9"/>
  <c r="B269" i="9" s="1"/>
  <c r="M268" i="9"/>
  <c r="L268" i="9"/>
  <c r="F268" i="9" s="1"/>
  <c r="B268" i="9" s="1"/>
  <c r="E268" i="9"/>
  <c r="M267" i="9"/>
  <c r="L267" i="9"/>
  <c r="E267" i="9"/>
  <c r="M266" i="9"/>
  <c r="L266" i="9"/>
  <c r="F266" i="9" s="1"/>
  <c r="E266" i="9"/>
  <c r="M265" i="9"/>
  <c r="L265" i="9"/>
  <c r="F265" i="9" s="1"/>
  <c r="E265" i="9"/>
  <c r="B265" i="9" s="1"/>
  <c r="M264" i="9"/>
  <c r="L264" i="9"/>
  <c r="F264" i="9" s="1"/>
  <c r="B264" i="9" s="1"/>
  <c r="E264" i="9"/>
  <c r="M263" i="9"/>
  <c r="L263" i="9"/>
  <c r="E263" i="9"/>
  <c r="M262" i="9"/>
  <c r="L262" i="9"/>
  <c r="F262" i="9" s="1"/>
  <c r="E262" i="9"/>
  <c r="M261" i="9"/>
  <c r="L261" i="9"/>
  <c r="F261" i="9" s="1"/>
  <c r="E261" i="9"/>
  <c r="M260" i="9"/>
  <c r="L260" i="9"/>
  <c r="F260" i="9" s="1"/>
  <c r="B260" i="9" s="1"/>
  <c r="E260" i="9"/>
  <c r="M259" i="9"/>
  <c r="F259" i="9" s="1"/>
  <c r="L259" i="9"/>
  <c r="E259" i="9"/>
  <c r="M258" i="9"/>
  <c r="L258" i="9"/>
  <c r="F258" i="9" s="1"/>
  <c r="E258" i="9"/>
  <c r="M257" i="9"/>
  <c r="L257" i="9"/>
  <c r="F257" i="9" s="1"/>
  <c r="E257" i="9"/>
  <c r="M256" i="9"/>
  <c r="L256" i="9"/>
  <c r="F256" i="9" s="1"/>
  <c r="B256" i="9" s="1"/>
  <c r="E256" i="9"/>
  <c r="M255" i="9"/>
  <c r="F255" i="9" s="1"/>
  <c r="L255" i="9"/>
  <c r="E255" i="9"/>
  <c r="M254" i="9"/>
  <c r="L254" i="9"/>
  <c r="F254" i="9" s="1"/>
  <c r="E254" i="9"/>
  <c r="M253" i="9"/>
  <c r="L253" i="9"/>
  <c r="F253" i="9" s="1"/>
  <c r="E253" i="9"/>
  <c r="M252" i="9"/>
  <c r="L252" i="9"/>
  <c r="F252" i="9" s="1"/>
  <c r="B252" i="9" s="1"/>
  <c r="E252" i="9"/>
  <c r="M251" i="9"/>
  <c r="F251" i="9" s="1"/>
  <c r="L251" i="9"/>
  <c r="E251" i="9"/>
  <c r="M250" i="9"/>
  <c r="L250" i="9"/>
  <c r="F250" i="9" s="1"/>
  <c r="E250" i="9"/>
  <c r="M249" i="9"/>
  <c r="L249" i="9"/>
  <c r="F249" i="9" s="1"/>
  <c r="E249" i="9"/>
  <c r="M248" i="9"/>
  <c r="L248" i="9"/>
  <c r="F248" i="9" s="1"/>
  <c r="B248" i="9" s="1"/>
  <c r="E248" i="9"/>
  <c r="M247" i="9"/>
  <c r="F247" i="9" s="1"/>
  <c r="L247" i="9"/>
  <c r="E247" i="9"/>
  <c r="M246" i="9"/>
  <c r="L246" i="9"/>
  <c r="F246" i="9" s="1"/>
  <c r="E246" i="9"/>
  <c r="M245" i="9"/>
  <c r="L245" i="9"/>
  <c r="F245" i="9" s="1"/>
  <c r="E245" i="9"/>
  <c r="M244" i="9"/>
  <c r="L244" i="9"/>
  <c r="F244" i="9" s="1"/>
  <c r="B244" i="9" s="1"/>
  <c r="E244" i="9"/>
  <c r="M243" i="9"/>
  <c r="F243" i="9" s="1"/>
  <c r="L243" i="9"/>
  <c r="E243" i="9"/>
  <c r="M242" i="9"/>
  <c r="L242" i="9"/>
  <c r="F242" i="9" s="1"/>
  <c r="E242" i="9"/>
  <c r="M241" i="9"/>
  <c r="L241" i="9"/>
  <c r="F241" i="9" s="1"/>
  <c r="E241" i="9"/>
  <c r="M240" i="9"/>
  <c r="L240" i="9"/>
  <c r="F240" i="9" s="1"/>
  <c r="B240" i="9" s="1"/>
  <c r="E240" i="9"/>
  <c r="M239" i="9"/>
  <c r="F239" i="9" s="1"/>
  <c r="L239" i="9"/>
  <c r="E239" i="9"/>
  <c r="M238" i="9"/>
  <c r="L238" i="9"/>
  <c r="F238" i="9" s="1"/>
  <c r="E238" i="9"/>
  <c r="M237" i="9"/>
  <c r="L237" i="9"/>
  <c r="F237" i="9" s="1"/>
  <c r="E237" i="9"/>
  <c r="M236" i="9"/>
  <c r="L236" i="9"/>
  <c r="F236" i="9" s="1"/>
  <c r="B236" i="9" s="1"/>
  <c r="E236" i="9"/>
  <c r="M235" i="9"/>
  <c r="F235" i="9" s="1"/>
  <c r="L235" i="9"/>
  <c r="E235" i="9"/>
  <c r="M234" i="9"/>
  <c r="L234" i="9"/>
  <c r="F234" i="9" s="1"/>
  <c r="E234" i="9"/>
  <c r="M233" i="9"/>
  <c r="L233" i="9"/>
  <c r="F233" i="9" s="1"/>
  <c r="E233" i="9"/>
  <c r="M232" i="9"/>
  <c r="L232" i="9"/>
  <c r="F232" i="9" s="1"/>
  <c r="B232" i="9" s="1"/>
  <c r="E232" i="9"/>
  <c r="M231" i="9"/>
  <c r="L231" i="9"/>
  <c r="E231" i="9"/>
  <c r="M230" i="9"/>
  <c r="L230" i="9"/>
  <c r="F230" i="9" s="1"/>
  <c r="E230" i="9"/>
  <c r="M229" i="9"/>
  <c r="L229" i="9"/>
  <c r="F229" i="9" s="1"/>
  <c r="E229" i="9"/>
  <c r="M228" i="9"/>
  <c r="L228" i="9"/>
  <c r="F228" i="9" s="1"/>
  <c r="B228" i="9" s="1"/>
  <c r="E228" i="9"/>
  <c r="M227" i="9"/>
  <c r="L227" i="9"/>
  <c r="E227" i="9"/>
  <c r="M226" i="9"/>
  <c r="L226" i="9"/>
  <c r="E226" i="9"/>
  <c r="H225" i="9"/>
  <c r="G225" i="9"/>
  <c r="F225" i="9"/>
  <c r="M224" i="9"/>
  <c r="L224" i="9"/>
  <c r="F224" i="9" s="1"/>
  <c r="B224" i="9" s="1"/>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E158" i="9" s="1"/>
  <c r="B158" i="9" s="1"/>
  <c r="F158" i="9"/>
  <c r="H157" i="9"/>
  <c r="G157" i="9"/>
  <c r="F157" i="9"/>
  <c r="H156" i="9"/>
  <c r="G156" i="9"/>
  <c r="F156" i="9"/>
  <c r="H155" i="9"/>
  <c r="E155" i="9" s="1"/>
  <c r="G155" i="9"/>
  <c r="F155" i="9"/>
  <c r="H154" i="9"/>
  <c r="G154" i="9"/>
  <c r="F154" i="9"/>
  <c r="H153" i="9"/>
  <c r="G153" i="9"/>
  <c r="E153" i="9" s="1"/>
  <c r="B153" i="9" s="1"/>
  <c r="F153" i="9"/>
  <c r="H152" i="9"/>
  <c r="E152" i="9" s="1"/>
  <c r="G152" i="9"/>
  <c r="F152" i="9"/>
  <c r="H151" i="9"/>
  <c r="G151" i="9"/>
  <c r="F151" i="9"/>
  <c r="E151" i="9"/>
  <c r="B151" i="9" s="1"/>
  <c r="H150" i="9"/>
  <c r="G150" i="9"/>
  <c r="E150" i="9" s="1"/>
  <c r="B150" i="9" s="1"/>
  <c r="F150" i="9"/>
  <c r="H149" i="9"/>
  <c r="G149" i="9"/>
  <c r="F149" i="9"/>
  <c r="H148" i="9"/>
  <c r="G148" i="9"/>
  <c r="F148" i="9"/>
  <c r="H147" i="9"/>
  <c r="E147" i="9" s="1"/>
  <c r="G147" i="9"/>
  <c r="F147" i="9"/>
  <c r="H146" i="9"/>
  <c r="G146" i="9"/>
  <c r="F146" i="9"/>
  <c r="H145" i="9"/>
  <c r="G145" i="9"/>
  <c r="E145" i="9" s="1"/>
  <c r="B145" i="9" s="1"/>
  <c r="F145" i="9"/>
  <c r="H144" i="9"/>
  <c r="E144" i="9" s="1"/>
  <c r="G144" i="9"/>
  <c r="F144" i="9"/>
  <c r="H143" i="9"/>
  <c r="G143" i="9"/>
  <c r="F143" i="9"/>
  <c r="E143" i="9"/>
  <c r="B143" i="9" s="1"/>
  <c r="F142" i="9"/>
  <c r="H141" i="9"/>
  <c r="G141" i="9"/>
  <c r="F141" i="9"/>
  <c r="H140" i="9"/>
  <c r="G140" i="9"/>
  <c r="F140" i="9"/>
  <c r="H139" i="9"/>
  <c r="E139" i="9" s="1"/>
  <c r="G139" i="9"/>
  <c r="F139" i="9"/>
  <c r="H138" i="9"/>
  <c r="G138" i="9"/>
  <c r="F138" i="9"/>
  <c r="H137" i="9"/>
  <c r="G137" i="9"/>
  <c r="E137" i="9" s="1"/>
  <c r="B137" i="9" s="1"/>
  <c r="F137" i="9"/>
  <c r="H136" i="9"/>
  <c r="E136" i="9" s="1"/>
  <c r="G136" i="9"/>
  <c r="F136" i="9"/>
  <c r="H135" i="9"/>
  <c r="G135" i="9"/>
  <c r="F135" i="9"/>
  <c r="E135" i="9"/>
  <c r="B135" i="9" s="1"/>
  <c r="H134" i="9"/>
  <c r="G134" i="9"/>
  <c r="E134" i="9" s="1"/>
  <c r="B134" i="9" s="1"/>
  <c r="F134" i="9"/>
  <c r="H133" i="9"/>
  <c r="G133" i="9"/>
  <c r="F133" i="9"/>
  <c r="H132" i="9"/>
  <c r="G132" i="9"/>
  <c r="F132" i="9"/>
  <c r="H131" i="9"/>
  <c r="E131" i="9" s="1"/>
  <c r="G131" i="9"/>
  <c r="F131" i="9"/>
  <c r="H130" i="9"/>
  <c r="G130" i="9"/>
  <c r="F130" i="9"/>
  <c r="H129" i="9"/>
  <c r="G129" i="9"/>
  <c r="E129" i="9" s="1"/>
  <c r="B129" i="9" s="1"/>
  <c r="F129" i="9"/>
  <c r="H128" i="9"/>
  <c r="E128" i="9" s="1"/>
  <c r="G128" i="9"/>
  <c r="F128" i="9"/>
  <c r="H127" i="9"/>
  <c r="G127" i="9"/>
  <c r="F127" i="9"/>
  <c r="E127" i="9"/>
  <c r="B127" i="9" s="1"/>
  <c r="H126" i="9"/>
  <c r="G126" i="9"/>
  <c r="E126" i="9" s="1"/>
  <c r="B126" i="9" s="1"/>
  <c r="F126" i="9"/>
  <c r="H125" i="9"/>
  <c r="G125" i="9"/>
  <c r="F125" i="9"/>
  <c r="H124" i="9"/>
  <c r="G124" i="9"/>
  <c r="F124" i="9"/>
  <c r="H123" i="9"/>
  <c r="E123" i="9" s="1"/>
  <c r="G123" i="9"/>
  <c r="F123" i="9"/>
  <c r="H122" i="9"/>
  <c r="G122" i="9"/>
  <c r="F122" i="9"/>
  <c r="H121" i="9"/>
  <c r="G121" i="9"/>
  <c r="E121" i="9" s="1"/>
  <c r="B121" i="9" s="1"/>
  <c r="F121" i="9"/>
  <c r="H120" i="9"/>
  <c r="E120" i="9" s="1"/>
  <c r="G120" i="9"/>
  <c r="F120" i="9"/>
  <c r="H119" i="9"/>
  <c r="G119" i="9"/>
  <c r="F119" i="9"/>
  <c r="E119" i="9"/>
  <c r="B119" i="9" s="1"/>
  <c r="H118" i="9"/>
  <c r="G118" i="9"/>
  <c r="E118" i="9" s="1"/>
  <c r="B118" i="9" s="1"/>
  <c r="F118" i="9"/>
  <c r="H117" i="9"/>
  <c r="G117" i="9"/>
  <c r="F117" i="9"/>
  <c r="H116" i="9"/>
  <c r="G116" i="9"/>
  <c r="F116" i="9"/>
  <c r="H115" i="9"/>
  <c r="E115" i="9" s="1"/>
  <c r="G115" i="9"/>
  <c r="F115" i="9"/>
  <c r="H114" i="9"/>
  <c r="G114" i="9"/>
  <c r="F114" i="9"/>
  <c r="H113" i="9"/>
  <c r="G113" i="9"/>
  <c r="E113" i="9" s="1"/>
  <c r="B113" i="9" s="1"/>
  <c r="F113" i="9"/>
  <c r="H112" i="9"/>
  <c r="E112" i="9" s="1"/>
  <c r="G112" i="9"/>
  <c r="F112" i="9"/>
  <c r="H111" i="9"/>
  <c r="G111" i="9"/>
  <c r="F111" i="9"/>
  <c r="E111" i="9"/>
  <c r="B111" i="9" s="1"/>
  <c r="H110" i="9"/>
  <c r="G110" i="9"/>
  <c r="E110" i="9" s="1"/>
  <c r="F110" i="9"/>
  <c r="H109" i="9"/>
  <c r="G109" i="9"/>
  <c r="F109" i="9"/>
  <c r="H108" i="9"/>
  <c r="G108" i="9"/>
  <c r="F108" i="9"/>
  <c r="H107" i="9"/>
  <c r="E107" i="9" s="1"/>
  <c r="G107" i="9"/>
  <c r="F107" i="9"/>
  <c r="H106" i="9"/>
  <c r="G106" i="9"/>
  <c r="F106" i="9"/>
  <c r="H105" i="9"/>
  <c r="G105" i="9"/>
  <c r="E105" i="9" s="1"/>
  <c r="B105" i="9" s="1"/>
  <c r="F105" i="9"/>
  <c r="H104" i="9"/>
  <c r="E104" i="9" s="1"/>
  <c r="G104" i="9"/>
  <c r="F104" i="9"/>
  <c r="H103" i="9"/>
  <c r="G103" i="9"/>
  <c r="F103" i="9"/>
  <c r="E103" i="9"/>
  <c r="B103" i="9" s="1"/>
  <c r="H102" i="9"/>
  <c r="G102" i="9"/>
  <c r="E102" i="9" s="1"/>
  <c r="F102" i="9"/>
  <c r="H101" i="9"/>
  <c r="G101" i="9"/>
  <c r="F101" i="9"/>
  <c r="H100" i="9"/>
  <c r="G100" i="9"/>
  <c r="F100" i="9"/>
  <c r="H99" i="9"/>
  <c r="E99" i="9" s="1"/>
  <c r="G99" i="9"/>
  <c r="F99" i="9"/>
  <c r="H98" i="9"/>
  <c r="G98" i="9"/>
  <c r="F98" i="9"/>
  <c r="H97" i="9"/>
  <c r="G97" i="9"/>
  <c r="F97" i="9"/>
  <c r="H96" i="9"/>
  <c r="E96" i="9" s="1"/>
  <c r="G96" i="9"/>
  <c r="F96" i="9"/>
  <c r="H95" i="9"/>
  <c r="G95" i="9"/>
  <c r="F95" i="9"/>
  <c r="E95" i="9"/>
  <c r="B95" i="9" s="1"/>
  <c r="H94" i="9"/>
  <c r="G94" i="9"/>
  <c r="E94" i="9" s="1"/>
  <c r="B94" i="9" s="1"/>
  <c r="F94" i="9"/>
  <c r="H93" i="9"/>
  <c r="G93" i="9"/>
  <c r="F93" i="9"/>
  <c r="H92" i="9"/>
  <c r="G92" i="9"/>
  <c r="F92" i="9"/>
  <c r="H91" i="9"/>
  <c r="E91" i="9" s="1"/>
  <c r="G91" i="9"/>
  <c r="F91" i="9"/>
  <c r="H90" i="9"/>
  <c r="G90" i="9"/>
  <c r="F90" i="9"/>
  <c r="H89" i="9"/>
  <c r="G89" i="9"/>
  <c r="F89" i="9"/>
  <c r="H88" i="9"/>
  <c r="E88" i="9" s="1"/>
  <c r="G88" i="9"/>
  <c r="F88" i="9"/>
  <c r="H87" i="9"/>
  <c r="G87" i="9"/>
  <c r="F87" i="9"/>
  <c r="E87" i="9"/>
  <c r="B87" i="9" s="1"/>
  <c r="H86" i="9"/>
  <c r="G86" i="9"/>
  <c r="E86" i="9" s="1"/>
  <c r="B86" i="9" s="1"/>
  <c r="F86" i="9"/>
  <c r="H85" i="9"/>
  <c r="G85" i="9"/>
  <c r="F85" i="9"/>
  <c r="H84" i="9"/>
  <c r="G84" i="9"/>
  <c r="F84" i="9"/>
  <c r="H83" i="9"/>
  <c r="E83" i="9" s="1"/>
  <c r="G83" i="9"/>
  <c r="F83" i="9"/>
  <c r="H82" i="9"/>
  <c r="G82" i="9"/>
  <c r="F82" i="9"/>
  <c r="H81" i="9"/>
  <c r="G81" i="9"/>
  <c r="F81" i="9"/>
  <c r="H80" i="9"/>
  <c r="E80" i="9" s="1"/>
  <c r="G80" i="9"/>
  <c r="F80" i="9"/>
  <c r="H79" i="9"/>
  <c r="G79" i="9"/>
  <c r="F79" i="9"/>
  <c r="E79" i="9"/>
  <c r="B79" i="9" s="1"/>
  <c r="H78" i="9"/>
  <c r="G78" i="9"/>
  <c r="F78" i="9"/>
  <c r="E78" i="9"/>
  <c r="B78" i="9" s="1"/>
  <c r="H77" i="9"/>
  <c r="G77" i="9"/>
  <c r="E77" i="9" s="1"/>
  <c r="F77" i="9"/>
  <c r="B77" i="9"/>
  <c r="H76" i="9"/>
  <c r="G76" i="9"/>
  <c r="F76" i="9"/>
  <c r="E76" i="9"/>
  <c r="B76" i="9" s="1"/>
  <c r="H75" i="9"/>
  <c r="G75" i="9"/>
  <c r="F75" i="9"/>
  <c r="H74" i="9"/>
  <c r="G74" i="9"/>
  <c r="F74" i="9"/>
  <c r="H73" i="9"/>
  <c r="G73" i="9"/>
  <c r="E73" i="9" s="1"/>
  <c r="B73" i="9" s="1"/>
  <c r="F73" i="9"/>
  <c r="H72" i="9"/>
  <c r="G72" i="9"/>
  <c r="F72" i="9"/>
  <c r="H71" i="9"/>
  <c r="G71" i="9"/>
  <c r="F71" i="9"/>
  <c r="H70" i="9"/>
  <c r="G70" i="9"/>
  <c r="F70" i="9"/>
  <c r="H69" i="9"/>
  <c r="G69" i="9"/>
  <c r="E69" i="9" s="1"/>
  <c r="B69" i="9" s="1"/>
  <c r="F69" i="9"/>
  <c r="H68" i="9"/>
  <c r="G68" i="9"/>
  <c r="F68" i="9"/>
  <c r="H67" i="9"/>
  <c r="G67" i="9"/>
  <c r="F67" i="9"/>
  <c r="H66" i="9"/>
  <c r="G66" i="9"/>
  <c r="F66" i="9"/>
  <c r="H65" i="9"/>
  <c r="G65" i="9"/>
  <c r="E65" i="9" s="1"/>
  <c r="B65" i="9" s="1"/>
  <c r="F65" i="9"/>
  <c r="H64" i="9"/>
  <c r="G64" i="9"/>
  <c r="F64" i="9"/>
  <c r="H63" i="9"/>
  <c r="G63" i="9"/>
  <c r="F63" i="9"/>
  <c r="H62" i="9"/>
  <c r="E62" i="9" s="1"/>
  <c r="G62" i="9"/>
  <c r="F62" i="9"/>
  <c r="H61" i="9"/>
  <c r="G61" i="9"/>
  <c r="F61" i="9"/>
  <c r="H60" i="9"/>
  <c r="E60" i="9" s="1"/>
  <c r="G60" i="9"/>
  <c r="F60" i="9"/>
  <c r="H59" i="9"/>
  <c r="E59" i="9" s="1"/>
  <c r="G59" i="9"/>
  <c r="F59" i="9"/>
  <c r="H58" i="9"/>
  <c r="G58" i="9"/>
  <c r="E58" i="9" s="1"/>
  <c r="B58" i="9" s="1"/>
  <c r="F58" i="9"/>
  <c r="H57" i="9"/>
  <c r="G57" i="9"/>
  <c r="F57" i="9"/>
  <c r="H56" i="9"/>
  <c r="G56" i="9"/>
  <c r="E56" i="9" s="1"/>
  <c r="B56" i="9" s="1"/>
  <c r="F56" i="9"/>
  <c r="H55" i="9"/>
  <c r="E55" i="9" s="1"/>
  <c r="G55" i="9"/>
  <c r="F55" i="9"/>
  <c r="H54" i="9"/>
  <c r="G54" i="9"/>
  <c r="F54" i="9"/>
  <c r="E54" i="9"/>
  <c r="B54" i="9" s="1"/>
  <c r="H53" i="9"/>
  <c r="G53" i="9"/>
  <c r="F53" i="9"/>
  <c r="E53" i="9"/>
  <c r="B53" i="9" s="1"/>
  <c r="H52" i="9"/>
  <c r="G52" i="9"/>
  <c r="E52" i="9" s="1"/>
  <c r="B52" i="9" s="1"/>
  <c r="F52" i="9"/>
  <c r="H51" i="9"/>
  <c r="G51" i="9"/>
  <c r="F51" i="9"/>
  <c r="H50" i="9"/>
  <c r="G50" i="9"/>
  <c r="F50" i="9"/>
  <c r="H49" i="9"/>
  <c r="E49" i="9" s="1"/>
  <c r="G49" i="9"/>
  <c r="F49" i="9"/>
  <c r="H48" i="9"/>
  <c r="G48" i="9"/>
  <c r="F48" i="9"/>
  <c r="H47" i="9"/>
  <c r="G47" i="9"/>
  <c r="E47" i="9" s="1"/>
  <c r="B47" i="9" s="1"/>
  <c r="F47" i="9"/>
  <c r="H46" i="9"/>
  <c r="G46" i="9"/>
  <c r="F46" i="9"/>
  <c r="H45" i="9"/>
  <c r="G45" i="9"/>
  <c r="F45" i="9"/>
  <c r="H44" i="9"/>
  <c r="G44" i="9"/>
  <c r="F44" i="9"/>
  <c r="H43" i="9"/>
  <c r="G43" i="9"/>
  <c r="F43" i="9"/>
  <c r="H42" i="9"/>
  <c r="E42" i="9" s="1"/>
  <c r="G42" i="9"/>
  <c r="F42" i="9"/>
  <c r="H41" i="9"/>
  <c r="G41" i="9"/>
  <c r="F41" i="9"/>
  <c r="E41" i="9"/>
  <c r="B41" i="9" s="1"/>
  <c r="H40" i="9"/>
  <c r="G40" i="9"/>
  <c r="F40" i="9"/>
  <c r="H39" i="9"/>
  <c r="G39" i="9"/>
  <c r="F39" i="9"/>
  <c r="H38" i="9"/>
  <c r="G38" i="9"/>
  <c r="F38" i="9"/>
  <c r="H37" i="9"/>
  <c r="E37" i="9" s="1"/>
  <c r="B37" i="9" s="1"/>
  <c r="G37" i="9"/>
  <c r="F37" i="9"/>
  <c r="H36" i="9"/>
  <c r="G36" i="9"/>
  <c r="F36" i="9"/>
  <c r="H35" i="9"/>
  <c r="G35" i="9"/>
  <c r="E35" i="9" s="1"/>
  <c r="B35" i="9" s="1"/>
  <c r="F35" i="9"/>
  <c r="H34" i="9"/>
  <c r="E34" i="9" s="1"/>
  <c r="G34" i="9"/>
  <c r="F34" i="9"/>
  <c r="H33" i="9"/>
  <c r="G33" i="9"/>
  <c r="F33" i="9"/>
  <c r="E33" i="9"/>
  <c r="B33" i="9" s="1"/>
  <c r="H32" i="9"/>
  <c r="G32" i="9"/>
  <c r="E32" i="9" s="1"/>
  <c r="B32" i="9" s="1"/>
  <c r="F32" i="9"/>
  <c r="H31" i="9"/>
  <c r="G31" i="9"/>
  <c r="F31" i="9"/>
  <c r="H30" i="9"/>
  <c r="G30" i="9"/>
  <c r="F30" i="9"/>
  <c r="H29" i="9"/>
  <c r="E29" i="9" s="1"/>
  <c r="B29" i="9" s="1"/>
  <c r="G29" i="9"/>
  <c r="F29" i="9"/>
  <c r="H28" i="9"/>
  <c r="G28" i="9"/>
  <c r="F28" i="9"/>
  <c r="H27" i="9"/>
  <c r="G27" i="9"/>
  <c r="F27" i="9"/>
  <c r="H26" i="9"/>
  <c r="G26" i="9"/>
  <c r="F26" i="9"/>
  <c r="H25" i="9"/>
  <c r="G25" i="9"/>
  <c r="F25" i="9"/>
  <c r="H24" i="9"/>
  <c r="G24" i="9"/>
  <c r="F24" i="9"/>
  <c r="H23" i="9"/>
  <c r="G23" i="9"/>
  <c r="F23" i="9"/>
  <c r="H22" i="9"/>
  <c r="E22" i="9" s="1"/>
  <c r="G22" i="9"/>
  <c r="F22" i="9"/>
  <c r="H21" i="9"/>
  <c r="G21" i="9"/>
  <c r="F21" i="9"/>
  <c r="F20" i="9"/>
  <c r="F4" i="9"/>
  <c r="O3" i="9"/>
  <c r="G274" i="9" s="1"/>
  <c r="E274" i="9" s="1"/>
  <c r="I3" i="9"/>
  <c r="H3" i="9"/>
  <c r="G3" i="9"/>
  <c r="D101" i="8"/>
  <c r="I36" i="3" s="1"/>
  <c r="D95" i="8"/>
  <c r="D90" i="8"/>
  <c r="D85" i="8"/>
  <c r="D80" i="8"/>
  <c r="D75" i="8"/>
  <c r="D70" i="8"/>
  <c r="D65" i="8"/>
  <c r="D60" i="8"/>
  <c r="D55" i="8"/>
  <c r="D50" i="8"/>
  <c r="D44" i="8"/>
  <c r="D36" i="8"/>
  <c r="D26" i="8"/>
  <c r="D24" i="8" s="1"/>
  <c r="C1499" i="1" s="1"/>
  <c r="H1499" i="1" s="1"/>
  <c r="D18" i="8"/>
  <c r="D8" i="8"/>
  <c r="E44" i="7"/>
  <c r="D44" i="7"/>
  <c r="H32" i="3" s="1"/>
  <c r="E39" i="7"/>
  <c r="D39" i="7"/>
  <c r="E30" i="7"/>
  <c r="D1461" i="1" s="1"/>
  <c r="D30" i="7"/>
  <c r="E23" i="7"/>
  <c r="D23" i="7"/>
  <c r="E14" i="7"/>
  <c r="D1445" i="1" s="1"/>
  <c r="D14" i="7"/>
  <c r="E7" i="7"/>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E114" i="6" s="1"/>
  <c r="D115" i="6"/>
  <c r="D114" i="6" s="1"/>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E89" i="6" s="1"/>
  <c r="D1383" i="1" s="1"/>
  <c r="D90" i="6"/>
  <c r="F90" i="6" s="1"/>
  <c r="F88" i="6"/>
  <c r="F87" i="6"/>
  <c r="F86" i="6"/>
  <c r="F85" i="6"/>
  <c r="F84" i="6"/>
  <c r="F83" i="6"/>
  <c r="E82" i="6"/>
  <c r="D82" i="6"/>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7" i="5"/>
  <c r="F256" i="5"/>
  <c r="F255" i="5"/>
  <c r="F254" i="5"/>
  <c r="F253" i="5"/>
  <c r="F252" i="5"/>
  <c r="F251" i="5"/>
  <c r="E250" i="5"/>
  <c r="D250" i="5"/>
  <c r="F249" i="5"/>
  <c r="F248" i="5"/>
  <c r="F247" i="5"/>
  <c r="E246" i="5"/>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80" i="5"/>
  <c r="D177" i="5" s="1"/>
  <c r="G289" i="9" s="1"/>
  <c r="F179" i="5"/>
  <c r="F178" i="5"/>
  <c r="E177" i="5"/>
  <c r="H289" i="9" s="1"/>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87" i="9" s="1"/>
  <c r="D149" i="5"/>
  <c r="G287" i="9" s="1"/>
  <c r="F148" i="5"/>
  <c r="F147" i="5"/>
  <c r="E146" i="5"/>
  <c r="D146" i="5"/>
  <c r="F145" i="5"/>
  <c r="F144" i="5"/>
  <c r="F143" i="5"/>
  <c r="E142" i="5"/>
  <c r="D142" i="5"/>
  <c r="F142" i="5" s="1"/>
  <c r="F141" i="5"/>
  <c r="F140" i="5"/>
  <c r="F139" i="5"/>
  <c r="F138" i="5"/>
  <c r="F137" i="5"/>
  <c r="F136" i="5"/>
  <c r="E135" i="5"/>
  <c r="E134" i="5" s="1"/>
  <c r="D1112" i="1" s="1"/>
  <c r="D135" i="5"/>
  <c r="D134" i="5" s="1"/>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D87" i="5"/>
  <c r="F87" i="5" s="1"/>
  <c r="F86" i="5"/>
  <c r="F85" i="5"/>
  <c r="F84" i="5"/>
  <c r="F83" i="5"/>
  <c r="F82" i="5"/>
  <c r="F81" i="5"/>
  <c r="F80" i="5"/>
  <c r="E79" i="5"/>
  <c r="E78" i="5" s="1"/>
  <c r="D79" i="5"/>
  <c r="D78" i="5" s="1"/>
  <c r="F77" i="5"/>
  <c r="F76" i="5"/>
  <c r="F75" i="5"/>
  <c r="F74" i="5"/>
  <c r="F73" i="5"/>
  <c r="F72" i="5"/>
  <c r="F71" i="5"/>
  <c r="E70" i="5"/>
  <c r="E69" i="5" s="1"/>
  <c r="D70" i="5"/>
  <c r="D69" i="5" s="1"/>
  <c r="C1047" i="1" s="1"/>
  <c r="F67" i="5"/>
  <c r="F66" i="5"/>
  <c r="F65" i="5"/>
  <c r="F64" i="5"/>
  <c r="E63" i="5"/>
  <c r="D63" i="5"/>
  <c r="F63" i="5" s="1"/>
  <c r="F62" i="5"/>
  <c r="F61" i="5"/>
  <c r="F60" i="5"/>
  <c r="F59" i="5"/>
  <c r="F58" i="5"/>
  <c r="F57" i="5"/>
  <c r="E56" i="5"/>
  <c r="D56" i="5"/>
  <c r="F55" i="5"/>
  <c r="F54" i="5"/>
  <c r="F53" i="5"/>
  <c r="E52" i="5"/>
  <c r="D1030" i="1" s="1"/>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E599" i="4"/>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D580" i="4" s="1"/>
  <c r="F580" i="4" s="1"/>
  <c r="F579" i="4"/>
  <c r="F578" i="4"/>
  <c r="E577" i="4"/>
  <c r="D577" i="4"/>
  <c r="F577" i="4" s="1"/>
  <c r="F576" i="4"/>
  <c r="F575" i="4"/>
  <c r="E574" i="4"/>
  <c r="E567" i="4" s="1"/>
  <c r="D574" i="4"/>
  <c r="F574" i="4" s="1"/>
  <c r="F573" i="4"/>
  <c r="F572" i="4"/>
  <c r="E571" i="4"/>
  <c r="D571" i="4"/>
  <c r="F571"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F483" i="4"/>
  <c r="F482" i="4"/>
  <c r="E481" i="4"/>
  <c r="D481" i="4"/>
  <c r="F481" i="4" s="1"/>
  <c r="F480" i="4"/>
  <c r="F479" i="4"/>
  <c r="E478" i="4"/>
  <c r="E472" i="4" s="1"/>
  <c r="D478" i="4"/>
  <c r="F478" i="4" s="1"/>
  <c r="F477" i="4"/>
  <c r="F476" i="4"/>
  <c r="F475" i="4"/>
  <c r="F474" i="4"/>
  <c r="E473" i="4"/>
  <c r="D473" i="4"/>
  <c r="F473" i="4" s="1"/>
  <c r="F471" i="4"/>
  <c r="F470" i="4"/>
  <c r="E469" i="4"/>
  <c r="D469" i="4"/>
  <c r="F469" i="4" s="1"/>
  <c r="F468" i="4"/>
  <c r="F467" i="4"/>
  <c r="E466" i="4"/>
  <c r="D466" i="4"/>
  <c r="F466" i="4" s="1"/>
  <c r="F465" i="4"/>
  <c r="F464" i="4"/>
  <c r="E463" i="4"/>
  <c r="D463" i="4"/>
  <c r="F463" i="4" s="1"/>
  <c r="F462" i="4"/>
  <c r="F461" i="4"/>
  <c r="E460" i="4"/>
  <c r="E459" i="4" s="1"/>
  <c r="D460" i="4"/>
  <c r="F460" i="4" s="1"/>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F418" i="4" s="1"/>
  <c r="E417" i="4"/>
  <c r="D417" i="4"/>
  <c r="E416" i="4"/>
  <c r="E643" i="4" s="1"/>
  <c r="D416" i="4"/>
  <c r="F411" i="4"/>
  <c r="F410" i="4"/>
  <c r="F409" i="4"/>
  <c r="F406" i="4"/>
  <c r="F405" i="4"/>
  <c r="F404" i="4"/>
  <c r="F403" i="4"/>
  <c r="E402" i="4"/>
  <c r="D402" i="4"/>
  <c r="F401" i="4"/>
  <c r="E400" i="4"/>
  <c r="D400" i="4"/>
  <c r="F400" i="4" s="1"/>
  <c r="F399" i="4"/>
  <c r="F398" i="4"/>
  <c r="E397" i="4"/>
  <c r="D397" i="4"/>
  <c r="F397" i="4" s="1"/>
  <c r="E396" i="4"/>
  <c r="F395" i="4"/>
  <c r="F394" i="4"/>
  <c r="F393" i="4"/>
  <c r="F392" i="4"/>
  <c r="E391" i="4"/>
  <c r="D391" i="4"/>
  <c r="F390" i="4"/>
  <c r="F389" i="4"/>
  <c r="E388" i="4"/>
  <c r="D388" i="4"/>
  <c r="F388" i="4" s="1"/>
  <c r="F387" i="4"/>
  <c r="F386" i="4"/>
  <c r="F385" i="4"/>
  <c r="F384" i="4"/>
  <c r="E383" i="4"/>
  <c r="D383" i="4"/>
  <c r="F383" i="4" s="1"/>
  <c r="F382" i="4"/>
  <c r="F381" i="4"/>
  <c r="F380" i="4"/>
  <c r="F379"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5" i="4"/>
  <c r="F354" i="4"/>
  <c r="F353" i="4"/>
  <c r="E352" i="4"/>
  <c r="D352" i="4"/>
  <c r="F349" i="4"/>
  <c r="E348" i="4"/>
  <c r="D348" i="4"/>
  <c r="F348" i="4" s="1"/>
  <c r="F347" i="4"/>
  <c r="F346" i="4"/>
  <c r="E345" i="4"/>
  <c r="D345" i="4"/>
  <c r="F345" i="4" s="1"/>
  <c r="E344" i="4"/>
  <c r="F343" i="4"/>
  <c r="F342" i="4"/>
  <c r="F341" i="4"/>
  <c r="F340" i="4"/>
  <c r="E339" i="4"/>
  <c r="D339" i="4"/>
  <c r="F339" i="4" s="1"/>
  <c r="F338" i="4"/>
  <c r="F337" i="4"/>
  <c r="E336" i="4"/>
  <c r="E311" i="4" s="1"/>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D304" i="4"/>
  <c r="F304" i="4" s="1"/>
  <c r="F303" i="4"/>
  <c r="F302" i="4"/>
  <c r="F301" i="4"/>
  <c r="E300" i="4"/>
  <c r="E299" i="4" s="1"/>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2" i="4"/>
  <c r="F271" i="4"/>
  <c r="F270" i="4"/>
  <c r="F269" i="4"/>
  <c r="E268" i="4"/>
  <c r="D268" i="4"/>
  <c r="F268" i="4" s="1"/>
  <c r="F267" i="4"/>
  <c r="F266" i="4"/>
  <c r="F265" i="4"/>
  <c r="E264" i="4"/>
  <c r="D264" i="4"/>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5" i="4"/>
  <c r="F234" i="4"/>
  <c r="F233" i="4"/>
  <c r="F232" i="4"/>
  <c r="E231" i="4"/>
  <c r="D231" i="4"/>
  <c r="F230" i="4"/>
  <c r="F229" i="4"/>
  <c r="E228" i="4"/>
  <c r="E224" i="4" s="1"/>
  <c r="D228" i="4"/>
  <c r="F228" i="4" s="1"/>
  <c r="F227" i="4"/>
  <c r="F226" i="4"/>
  <c r="E225" i="4"/>
  <c r="D225" i="4"/>
  <c r="F225" i="4" s="1"/>
  <c r="F223" i="4"/>
  <c r="F222" i="4"/>
  <c r="F221" i="4"/>
  <c r="F220" i="4"/>
  <c r="E219" i="4"/>
  <c r="D219" i="4"/>
  <c r="F218" i="4"/>
  <c r="F217" i="4"/>
  <c r="E216" i="4"/>
  <c r="D216" i="4"/>
  <c r="F216" i="4" s="1"/>
  <c r="F214" i="4"/>
  <c r="F213" i="4"/>
  <c r="F212" i="4"/>
  <c r="F211"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D140" i="4"/>
  <c r="E139" i="4"/>
  <c r="F138" i="4"/>
  <c r="F137" i="4"/>
  <c r="F136" i="4"/>
  <c r="F135" i="4"/>
  <c r="E134" i="4"/>
  <c r="E133" i="4" s="1"/>
  <c r="D134" i="4"/>
  <c r="F134" i="4" s="1"/>
  <c r="F132" i="4"/>
  <c r="F131" i="4"/>
  <c r="F130" i="4"/>
  <c r="F129" i="4"/>
  <c r="E128" i="4"/>
  <c r="D128" i="4"/>
  <c r="F128" i="4" s="1"/>
  <c r="F127" i="4"/>
  <c r="F126" i="4"/>
  <c r="E125" i="4"/>
  <c r="E124" i="4" s="1"/>
  <c r="D125" i="4"/>
  <c r="F125"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F62" i="4" s="1"/>
  <c r="D62" i="4"/>
  <c r="F61" i="4"/>
  <c r="F60" i="4"/>
  <c r="E59" i="4"/>
  <c r="D59" i="4"/>
  <c r="F58" i="4"/>
  <c r="F57" i="4"/>
  <c r="F56" i="4"/>
  <c r="F55" i="4"/>
  <c r="E54" i="4"/>
  <c r="D54" i="4"/>
  <c r="F54" i="4" s="1"/>
  <c r="F53" i="4"/>
  <c r="F52" i="4"/>
  <c r="E51" i="4"/>
  <c r="D51" i="4"/>
  <c r="F51" i="4" s="1"/>
  <c r="F49" i="4"/>
  <c r="F48" i="4"/>
  <c r="F47" i="4"/>
  <c r="F46" i="4"/>
  <c r="E45" i="4"/>
  <c r="E44" i="4" s="1"/>
  <c r="D45" i="4"/>
  <c r="F45" i="4" s="1"/>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G32" i="3"/>
  <c r="B32" i="3"/>
  <c r="G31" i="3"/>
  <c r="B31" i="3"/>
  <c r="G30" i="3"/>
  <c r="B30" i="3"/>
  <c r="G29" i="3"/>
  <c r="B29" i="3"/>
  <c r="G28" i="3"/>
  <c r="B28" i="3"/>
  <c r="H27"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G1579" i="1" s="1"/>
  <c r="C1578" i="1"/>
  <c r="G1578" i="1" s="1"/>
  <c r="C1577" i="1"/>
  <c r="H1577" i="1" s="1"/>
  <c r="G1575" i="1"/>
  <c r="C1575" i="1"/>
  <c r="H1575" i="1" s="1"/>
  <c r="C1574" i="1"/>
  <c r="G1574" i="1" s="1"/>
  <c r="C1573" i="1"/>
  <c r="C1572" i="1"/>
  <c r="G1572" i="1" s="1"/>
  <c r="C1571" i="1"/>
  <c r="G1571" i="1" s="1"/>
  <c r="G1570" i="1"/>
  <c r="C1570" i="1"/>
  <c r="H1570" i="1" s="1"/>
  <c r="C1569" i="1"/>
  <c r="H1569" i="1" s="1"/>
  <c r="C1568" i="1"/>
  <c r="G1567" i="1"/>
  <c r="C1567" i="1"/>
  <c r="H1567" i="1" s="1"/>
  <c r="C1566" i="1"/>
  <c r="G1566" i="1" s="1"/>
  <c r="C1565" i="1"/>
  <c r="C1564" i="1"/>
  <c r="G1564" i="1" s="1"/>
  <c r="H1563" i="1"/>
  <c r="C1563" i="1"/>
  <c r="G1563" i="1" s="1"/>
  <c r="G1562" i="1"/>
  <c r="C1562" i="1"/>
  <c r="H1562" i="1" s="1"/>
  <c r="C1561" i="1"/>
  <c r="H1561" i="1" s="1"/>
  <c r="C1560" i="1"/>
  <c r="G1559" i="1"/>
  <c r="C1559" i="1"/>
  <c r="H1559" i="1" s="1"/>
  <c r="C1558" i="1"/>
  <c r="G1558" i="1" s="1"/>
  <c r="C1557" i="1"/>
  <c r="C1556" i="1"/>
  <c r="G1556" i="1" s="1"/>
  <c r="C1555" i="1"/>
  <c r="G1555" i="1" s="1"/>
  <c r="G1554" i="1"/>
  <c r="C1554" i="1"/>
  <c r="H1554" i="1" s="1"/>
  <c r="C1553" i="1"/>
  <c r="H1553" i="1" s="1"/>
  <c r="C1552" i="1"/>
  <c r="G1551" i="1"/>
  <c r="C1551" i="1"/>
  <c r="H1551" i="1" s="1"/>
  <c r="C1550" i="1"/>
  <c r="G1550" i="1" s="1"/>
  <c r="C1549" i="1"/>
  <c r="C1548" i="1"/>
  <c r="G1548" i="1" s="1"/>
  <c r="H1547" i="1"/>
  <c r="C1547" i="1"/>
  <c r="G1547" i="1" s="1"/>
  <c r="G1546" i="1"/>
  <c r="C1546" i="1"/>
  <c r="H1546" i="1" s="1"/>
  <c r="C1545" i="1"/>
  <c r="H1545" i="1" s="1"/>
  <c r="C1544" i="1"/>
  <c r="G1543" i="1"/>
  <c r="C1543" i="1"/>
  <c r="H1543" i="1" s="1"/>
  <c r="C1542" i="1"/>
  <c r="G1542" i="1" s="1"/>
  <c r="C1541" i="1"/>
  <c r="C1540" i="1"/>
  <c r="G1540" i="1" s="1"/>
  <c r="C1539" i="1"/>
  <c r="G1539" i="1" s="1"/>
  <c r="G1538" i="1"/>
  <c r="C1538" i="1"/>
  <c r="H1538" i="1" s="1"/>
  <c r="C1537" i="1"/>
  <c r="H1537" i="1" s="1"/>
  <c r="C1536" i="1"/>
  <c r="G1535" i="1"/>
  <c r="C1535" i="1"/>
  <c r="H1535" i="1" s="1"/>
  <c r="C1534" i="1"/>
  <c r="G1534" i="1" s="1"/>
  <c r="C1533" i="1"/>
  <c r="C1532" i="1"/>
  <c r="G1532" i="1" s="1"/>
  <c r="H1531" i="1"/>
  <c r="C1531" i="1"/>
  <c r="G1531" i="1" s="1"/>
  <c r="G1530" i="1"/>
  <c r="C1530" i="1"/>
  <c r="H1530" i="1" s="1"/>
  <c r="C1529" i="1"/>
  <c r="H1529" i="1" s="1"/>
  <c r="C1528" i="1"/>
  <c r="G1527" i="1"/>
  <c r="C1527" i="1"/>
  <c r="H1527" i="1" s="1"/>
  <c r="C1526" i="1"/>
  <c r="G1526" i="1" s="1"/>
  <c r="C1525" i="1"/>
  <c r="G1523" i="1"/>
  <c r="C1523" i="1"/>
  <c r="H1523" i="1" s="1"/>
  <c r="H1522" i="1"/>
  <c r="C1522" i="1"/>
  <c r="G1522" i="1" s="1"/>
  <c r="C1521" i="1"/>
  <c r="H1521" i="1" s="1"/>
  <c r="H1520" i="1"/>
  <c r="C1520" i="1"/>
  <c r="G1520" i="1" s="1"/>
  <c r="C1519" i="1"/>
  <c r="G1519" i="1" s="1"/>
  <c r="C1516" i="1"/>
  <c r="G1516" i="1" s="1"/>
  <c r="H1515" i="1"/>
  <c r="C1515" i="1"/>
  <c r="G1515" i="1" s="1"/>
  <c r="G1514" i="1"/>
  <c r="C1514" i="1"/>
  <c r="H1514" i="1" s="1"/>
  <c r="C1513" i="1"/>
  <c r="H1513" i="1" s="1"/>
  <c r="C1512" i="1"/>
  <c r="G1511" i="1"/>
  <c r="C1511" i="1"/>
  <c r="H1511" i="1" s="1"/>
  <c r="C1510" i="1"/>
  <c r="G1510" i="1" s="1"/>
  <c r="C1509" i="1"/>
  <c r="C1508" i="1"/>
  <c r="G1508" i="1" s="1"/>
  <c r="G1507" i="1"/>
  <c r="C1507" i="1"/>
  <c r="H1507" i="1" s="1"/>
  <c r="H1506" i="1"/>
  <c r="C1506" i="1"/>
  <c r="G1506" i="1" s="1"/>
  <c r="C1505" i="1"/>
  <c r="H1505" i="1" s="1"/>
  <c r="C1504" i="1"/>
  <c r="G1504" i="1" s="1"/>
  <c r="H1503" i="1"/>
  <c r="C1503" i="1"/>
  <c r="G1503" i="1" s="1"/>
  <c r="C1502" i="1"/>
  <c r="G1502" i="1" s="1"/>
  <c r="C1501" i="1"/>
  <c r="H1501" i="1" s="1"/>
  <c r="C1500" i="1"/>
  <c r="G1500" i="1" s="1"/>
  <c r="H1498" i="1"/>
  <c r="C1498" i="1"/>
  <c r="G1498" i="1" s="1"/>
  <c r="C1497" i="1"/>
  <c r="H1497" i="1" s="1"/>
  <c r="H1496" i="1"/>
  <c r="C1496" i="1"/>
  <c r="G1496" i="1" s="1"/>
  <c r="C1495" i="1"/>
  <c r="G1495" i="1" s="1"/>
  <c r="C1494" i="1"/>
  <c r="G1493" i="1"/>
  <c r="C1493" i="1"/>
  <c r="H1493" i="1" s="1"/>
  <c r="C1492" i="1"/>
  <c r="C1491" i="1"/>
  <c r="C1490" i="1"/>
  <c r="H1490" i="1" s="1"/>
  <c r="C1489" i="1"/>
  <c r="C1488" i="1"/>
  <c r="G1488" i="1" s="1"/>
  <c r="C1487" i="1"/>
  <c r="H1487" i="1" s="1"/>
  <c r="C1486" i="1"/>
  <c r="G1485" i="1"/>
  <c r="C1485" i="1"/>
  <c r="H1485" i="1" s="1"/>
  <c r="C1484" i="1"/>
  <c r="G1482" i="1"/>
  <c r="C1482" i="1"/>
  <c r="H1482" i="1" s="1"/>
  <c r="H1480" i="1"/>
  <c r="C1480" i="1"/>
  <c r="G1480" i="1" s="1"/>
  <c r="D1479" i="1"/>
  <c r="C1479" i="1"/>
  <c r="G1479" i="1" s="1"/>
  <c r="D1478" i="1"/>
  <c r="C1478" i="1"/>
  <c r="H1478" i="1" s="1"/>
  <c r="D1477" i="1"/>
  <c r="C1477" i="1"/>
  <c r="D1476" i="1"/>
  <c r="C1476" i="1"/>
  <c r="H1476" i="1" s="1"/>
  <c r="D1475" i="1"/>
  <c r="D1474" i="1"/>
  <c r="H1474" i="1" s="1"/>
  <c r="C1474" i="1"/>
  <c r="D1473" i="1"/>
  <c r="C1473" i="1"/>
  <c r="D1472" i="1"/>
  <c r="H1472" i="1" s="1"/>
  <c r="C1472" i="1"/>
  <c r="D1471" i="1"/>
  <c r="C1471" i="1"/>
  <c r="D1470" i="1"/>
  <c r="C1470" i="1"/>
  <c r="D1468" i="1"/>
  <c r="C1468" i="1"/>
  <c r="D1467" i="1"/>
  <c r="C1467" i="1"/>
  <c r="H1467" i="1" s="1"/>
  <c r="D1466" i="1"/>
  <c r="C1466" i="1"/>
  <c r="D1465" i="1"/>
  <c r="C1465" i="1"/>
  <c r="H1465" i="1" s="1"/>
  <c r="D1464" i="1"/>
  <c r="H1464" i="1" s="1"/>
  <c r="C1464" i="1"/>
  <c r="D1463" i="1"/>
  <c r="C1463" i="1"/>
  <c r="D1462" i="1"/>
  <c r="H1462" i="1" s="1"/>
  <c r="C1462" i="1"/>
  <c r="C1461" i="1"/>
  <c r="D1460" i="1"/>
  <c r="C1460" i="1"/>
  <c r="D1459" i="1"/>
  <c r="C1459" i="1"/>
  <c r="D1458" i="1"/>
  <c r="C1458" i="1"/>
  <c r="H1458" i="1" s="1"/>
  <c r="D1457" i="1"/>
  <c r="C1457" i="1"/>
  <c r="D1456" i="1"/>
  <c r="C1456" i="1"/>
  <c r="H1456" i="1" s="1"/>
  <c r="D1455" i="1"/>
  <c r="C1455" i="1"/>
  <c r="D1454" i="1"/>
  <c r="C1454" i="1"/>
  <c r="D1452" i="1"/>
  <c r="C1452" i="1"/>
  <c r="D1451" i="1"/>
  <c r="C1451" i="1"/>
  <c r="J1451" i="1" s="1"/>
  <c r="D1450" i="1"/>
  <c r="C1450" i="1"/>
  <c r="H1450" i="1" s="1"/>
  <c r="D1449" i="1"/>
  <c r="C1449" i="1"/>
  <c r="D1448" i="1"/>
  <c r="C1448" i="1"/>
  <c r="H1448" i="1" s="1"/>
  <c r="D1447" i="1"/>
  <c r="H1447" i="1" s="1"/>
  <c r="C1447" i="1"/>
  <c r="J1447" i="1" s="1"/>
  <c r="D1446" i="1"/>
  <c r="H1446" i="1" s="1"/>
  <c r="C1446" i="1"/>
  <c r="C1445" i="1"/>
  <c r="D1444" i="1"/>
  <c r="C1444" i="1"/>
  <c r="D1443" i="1"/>
  <c r="C1443" i="1"/>
  <c r="J1443" i="1" s="1"/>
  <c r="D1442" i="1"/>
  <c r="G1442" i="1" s="1"/>
  <c r="C1442" i="1"/>
  <c r="D1441" i="1"/>
  <c r="C1441" i="1"/>
  <c r="D1440" i="1"/>
  <c r="C1440" i="1"/>
  <c r="D1439" i="1"/>
  <c r="C1439" i="1"/>
  <c r="D1438" i="1"/>
  <c r="D1434" i="1"/>
  <c r="C1434" i="1"/>
  <c r="G1434" i="1" s="1"/>
  <c r="D1433" i="1"/>
  <c r="G1433" i="1" s="1"/>
  <c r="C1433" i="1"/>
  <c r="D1432" i="1"/>
  <c r="C1432" i="1"/>
  <c r="D1431" i="1"/>
  <c r="C1431" i="1"/>
  <c r="D1430" i="1"/>
  <c r="C1430" i="1"/>
  <c r="G1430" i="1" s="1"/>
  <c r="D1429" i="1"/>
  <c r="C1429" i="1"/>
  <c r="D1428" i="1"/>
  <c r="C1428" i="1"/>
  <c r="H1428" i="1" s="1"/>
  <c r="D1427" i="1"/>
  <c r="C1427" i="1"/>
  <c r="H1427" i="1" s="1"/>
  <c r="D1426" i="1"/>
  <c r="C1426" i="1"/>
  <c r="D1425" i="1"/>
  <c r="G1425" i="1" s="1"/>
  <c r="C1425" i="1"/>
  <c r="D1424" i="1"/>
  <c r="C1424" i="1"/>
  <c r="D1423" i="1"/>
  <c r="D1422" i="1"/>
  <c r="C1422" i="1"/>
  <c r="G1422" i="1" s="1"/>
  <c r="D1421" i="1"/>
  <c r="G1421" i="1" s="1"/>
  <c r="C1421" i="1"/>
  <c r="D1420" i="1"/>
  <c r="C1420" i="1"/>
  <c r="D1419" i="1"/>
  <c r="C1419" i="1"/>
  <c r="D1418" i="1"/>
  <c r="C1418" i="1"/>
  <c r="G1418" i="1" s="1"/>
  <c r="D1417" i="1"/>
  <c r="C1417" i="1"/>
  <c r="D1416" i="1"/>
  <c r="C1416" i="1"/>
  <c r="H1416" i="1" s="1"/>
  <c r="D1415" i="1"/>
  <c r="C1415" i="1"/>
  <c r="H1415" i="1" s="1"/>
  <c r="D1414" i="1"/>
  <c r="C1414" i="1"/>
  <c r="D1413" i="1"/>
  <c r="G1413" i="1" s="1"/>
  <c r="C1413" i="1"/>
  <c r="D1412" i="1"/>
  <c r="C1412" i="1"/>
  <c r="D1411" i="1"/>
  <c r="C1411" i="1"/>
  <c r="D1410" i="1"/>
  <c r="C1410" i="1"/>
  <c r="D1409" i="1"/>
  <c r="G1409" i="1" s="1"/>
  <c r="C1409" i="1"/>
  <c r="C1408" i="1"/>
  <c r="D1407" i="1"/>
  <c r="C1407" i="1"/>
  <c r="H1407" i="1" s="1"/>
  <c r="D1406" i="1"/>
  <c r="C1406" i="1"/>
  <c r="G1406" i="1" s="1"/>
  <c r="D1405" i="1"/>
  <c r="G1405" i="1" s="1"/>
  <c r="C1405" i="1"/>
  <c r="D1404" i="1"/>
  <c r="C1404" i="1"/>
  <c r="D1403" i="1"/>
  <c r="C1403" i="1"/>
  <c r="D1402" i="1"/>
  <c r="C1402" i="1"/>
  <c r="D1401" i="1"/>
  <c r="C1401" i="1"/>
  <c r="D1400" i="1"/>
  <c r="C1400" i="1"/>
  <c r="D1399" i="1"/>
  <c r="C1399" i="1"/>
  <c r="D1398" i="1"/>
  <c r="C1398" i="1"/>
  <c r="G1398" i="1" s="1"/>
  <c r="D1397" i="1"/>
  <c r="C1397" i="1"/>
  <c r="D1396" i="1"/>
  <c r="C1396" i="1"/>
  <c r="H1396" i="1" s="1"/>
  <c r="D1395" i="1"/>
  <c r="C1395" i="1"/>
  <c r="H1395" i="1" s="1"/>
  <c r="D1394" i="1"/>
  <c r="C1394" i="1"/>
  <c r="D1393" i="1"/>
  <c r="G1393" i="1" s="1"/>
  <c r="C1393" i="1"/>
  <c r="D1392" i="1"/>
  <c r="C1392" i="1"/>
  <c r="D1391" i="1"/>
  <c r="C1391" i="1"/>
  <c r="D1390" i="1"/>
  <c r="C1390" i="1"/>
  <c r="G1390" i="1" s="1"/>
  <c r="D1389" i="1"/>
  <c r="C1389" i="1"/>
  <c r="D1388" i="1"/>
  <c r="C1388" i="1"/>
  <c r="H1388" i="1" s="1"/>
  <c r="D1387" i="1"/>
  <c r="C1387" i="1"/>
  <c r="H1387" i="1" s="1"/>
  <c r="D1386" i="1"/>
  <c r="C1386" i="1"/>
  <c r="G1386" i="1" s="1"/>
  <c r="D1385" i="1"/>
  <c r="G1385" i="1" s="1"/>
  <c r="C1385" i="1"/>
  <c r="D1384" i="1"/>
  <c r="C1384" i="1"/>
  <c r="D1382" i="1"/>
  <c r="C1382" i="1"/>
  <c r="D1381" i="1"/>
  <c r="G1381" i="1" s="1"/>
  <c r="C1381" i="1"/>
  <c r="D1380" i="1"/>
  <c r="C1380" i="1"/>
  <c r="D1379" i="1"/>
  <c r="C1379" i="1"/>
  <c r="D1378" i="1"/>
  <c r="C1378" i="1"/>
  <c r="G1378" i="1" s="1"/>
  <c r="D1377" i="1"/>
  <c r="C1377" i="1"/>
  <c r="D1376" i="1"/>
  <c r="C1376" i="1"/>
  <c r="H1376" i="1" s="1"/>
  <c r="D1375" i="1"/>
  <c r="C1375" i="1"/>
  <c r="H1375" i="1" s="1"/>
  <c r="D1374" i="1"/>
  <c r="C1374" i="1"/>
  <c r="G1374" i="1" s="1"/>
  <c r="D1373" i="1"/>
  <c r="G1373" i="1" s="1"/>
  <c r="C1373" i="1"/>
  <c r="D1372" i="1"/>
  <c r="C1372" i="1"/>
  <c r="D1371" i="1"/>
  <c r="C1371" i="1"/>
  <c r="D1370" i="1"/>
  <c r="G1370" i="1" s="1"/>
  <c r="C1370" i="1"/>
  <c r="D1369" i="1"/>
  <c r="C1369" i="1"/>
  <c r="D1368" i="1"/>
  <c r="C1368" i="1"/>
  <c r="D1367" i="1"/>
  <c r="C1367" i="1"/>
  <c r="D1366" i="1"/>
  <c r="C1366" i="1"/>
  <c r="G1366" i="1" s="1"/>
  <c r="D1365" i="1"/>
  <c r="C1365" i="1"/>
  <c r="D1364" i="1"/>
  <c r="C1364" i="1"/>
  <c r="H1364" i="1" s="1"/>
  <c r="D1363" i="1"/>
  <c r="C1363" i="1"/>
  <c r="H1363" i="1" s="1"/>
  <c r="D1362" i="1"/>
  <c r="C1362" i="1"/>
  <c r="G1362" i="1" s="1"/>
  <c r="D1361" i="1"/>
  <c r="G1361" i="1" s="1"/>
  <c r="C1361" i="1"/>
  <c r="D1360" i="1"/>
  <c r="C1360" i="1"/>
  <c r="D1359" i="1"/>
  <c r="C1359" i="1"/>
  <c r="D1358" i="1"/>
  <c r="C1358" i="1"/>
  <c r="D1357" i="1"/>
  <c r="G1357" i="1" s="1"/>
  <c r="C1357" i="1"/>
  <c r="D1356" i="1"/>
  <c r="C1356" i="1"/>
  <c r="D1355" i="1"/>
  <c r="C1355" i="1"/>
  <c r="D1354" i="1"/>
  <c r="C1354" i="1"/>
  <c r="G1354" i="1" s="1"/>
  <c r="D1353" i="1"/>
  <c r="C1353" i="1"/>
  <c r="D1352" i="1"/>
  <c r="C1352" i="1"/>
  <c r="H1352" i="1" s="1"/>
  <c r="D1351" i="1"/>
  <c r="C1351" i="1"/>
  <c r="H1351" i="1" s="1"/>
  <c r="D1350" i="1"/>
  <c r="C1350" i="1"/>
  <c r="G1350" i="1" s="1"/>
  <c r="D1349" i="1"/>
  <c r="G1349" i="1" s="1"/>
  <c r="C1349" i="1"/>
  <c r="D1348" i="1"/>
  <c r="C1348" i="1"/>
  <c r="D1347" i="1"/>
  <c r="C1347" i="1"/>
  <c r="D1346" i="1"/>
  <c r="C1346" i="1"/>
  <c r="G1346" i="1" s="1"/>
  <c r="D1345" i="1"/>
  <c r="G1345" i="1" s="1"/>
  <c r="C1345" i="1"/>
  <c r="D1344" i="1"/>
  <c r="C1344" i="1"/>
  <c r="H1344" i="1" s="1"/>
  <c r="D1343" i="1"/>
  <c r="C1343" i="1"/>
  <c r="H1343" i="1" s="1"/>
  <c r="D1342" i="1"/>
  <c r="C1342" i="1"/>
  <c r="G1342" i="1" s="1"/>
  <c r="D1341" i="1"/>
  <c r="G1341" i="1" s="1"/>
  <c r="C1341" i="1"/>
  <c r="D1340" i="1"/>
  <c r="C1340" i="1"/>
  <c r="D1339" i="1"/>
  <c r="C1339" i="1"/>
  <c r="D1338" i="1"/>
  <c r="C1338" i="1"/>
  <c r="G1338" i="1" s="1"/>
  <c r="D1337" i="1"/>
  <c r="C1337" i="1"/>
  <c r="D1336" i="1"/>
  <c r="C1336" i="1"/>
  <c r="D1335" i="1"/>
  <c r="C1335" i="1"/>
  <c r="H1335" i="1" s="1"/>
  <c r="D1334" i="1"/>
  <c r="C1334" i="1"/>
  <c r="G1334" i="1" s="1"/>
  <c r="D1333" i="1"/>
  <c r="C1333" i="1"/>
  <c r="D1332" i="1"/>
  <c r="C1332" i="1"/>
  <c r="D1331" i="1"/>
  <c r="C1331" i="1"/>
  <c r="H1331" i="1" s="1"/>
  <c r="D1330" i="1"/>
  <c r="C1330" i="1"/>
  <c r="G1330" i="1" s="1"/>
  <c r="D1329" i="1"/>
  <c r="D1328" i="1"/>
  <c r="C1328" i="1"/>
  <c r="D1327" i="1"/>
  <c r="C1327" i="1"/>
  <c r="H1327" i="1" s="1"/>
  <c r="D1326" i="1"/>
  <c r="C1326" i="1"/>
  <c r="G1326" i="1" s="1"/>
  <c r="D1325" i="1"/>
  <c r="G1325" i="1" s="1"/>
  <c r="C1325" i="1"/>
  <c r="D1324" i="1"/>
  <c r="C1324" i="1"/>
  <c r="D1323" i="1"/>
  <c r="C1323" i="1"/>
  <c r="D1322" i="1"/>
  <c r="C1322" i="1"/>
  <c r="D1321" i="1"/>
  <c r="G1321" i="1" s="1"/>
  <c r="C1321" i="1"/>
  <c r="D1320" i="1"/>
  <c r="C1320" i="1"/>
  <c r="D1319" i="1"/>
  <c r="C1319" i="1"/>
  <c r="D1318" i="1"/>
  <c r="C1318" i="1"/>
  <c r="G1318" i="1" s="1"/>
  <c r="D1317" i="1"/>
  <c r="C1317" i="1"/>
  <c r="D1316" i="1"/>
  <c r="C1316" i="1"/>
  <c r="D1315" i="1"/>
  <c r="C1315" i="1"/>
  <c r="H1315" i="1" s="1"/>
  <c r="D1314" i="1"/>
  <c r="C1314" i="1"/>
  <c r="G1314" i="1" s="1"/>
  <c r="D1313" i="1"/>
  <c r="G1313" i="1" s="1"/>
  <c r="C1313" i="1"/>
  <c r="D1312" i="1"/>
  <c r="C1312" i="1"/>
  <c r="D1311" i="1"/>
  <c r="C1311" i="1"/>
  <c r="D1310" i="1"/>
  <c r="G1310" i="1" s="1"/>
  <c r="C1310" i="1"/>
  <c r="D1309" i="1"/>
  <c r="G1309" i="1" s="1"/>
  <c r="C1309" i="1"/>
  <c r="D1308" i="1"/>
  <c r="C1308" i="1"/>
  <c r="D1307" i="1"/>
  <c r="C1307" i="1"/>
  <c r="D1306" i="1"/>
  <c r="C1306" i="1"/>
  <c r="G1306" i="1" s="1"/>
  <c r="D1305" i="1"/>
  <c r="C1305" i="1"/>
  <c r="D1304" i="1"/>
  <c r="C1304" i="1"/>
  <c r="D1303" i="1"/>
  <c r="C1303" i="1"/>
  <c r="H1303" i="1" s="1"/>
  <c r="D1302" i="1"/>
  <c r="C1302" i="1"/>
  <c r="G1302" i="1" s="1"/>
  <c r="D1301" i="1"/>
  <c r="C1301" i="1"/>
  <c r="D1300" i="1"/>
  <c r="C1300" i="1"/>
  <c r="D1298" i="1"/>
  <c r="C1298" i="1"/>
  <c r="G1298" i="1" s="1"/>
  <c r="D1297" i="1"/>
  <c r="G1297" i="1" s="1"/>
  <c r="C1297" i="1"/>
  <c r="D1296" i="1"/>
  <c r="C1296" i="1"/>
  <c r="D1295" i="1"/>
  <c r="C1295" i="1"/>
  <c r="D1294" i="1"/>
  <c r="C1294" i="1"/>
  <c r="G1294" i="1" s="1"/>
  <c r="D1293" i="1"/>
  <c r="C1293" i="1"/>
  <c r="G1293" i="1" s="1"/>
  <c r="D1292" i="1"/>
  <c r="C1292" i="1"/>
  <c r="D1291" i="1"/>
  <c r="C1291" i="1"/>
  <c r="D1290" i="1"/>
  <c r="C1290" i="1"/>
  <c r="G1290" i="1" s="1"/>
  <c r="D1289" i="1"/>
  <c r="C1289" i="1"/>
  <c r="D1288" i="1"/>
  <c r="C1288" i="1"/>
  <c r="D1287" i="1"/>
  <c r="C1287" i="1"/>
  <c r="D1286" i="1"/>
  <c r="C1286" i="1"/>
  <c r="G1286" i="1" s="1"/>
  <c r="D1285" i="1"/>
  <c r="C1285" i="1"/>
  <c r="G1285" i="1" s="1"/>
  <c r="D1284" i="1"/>
  <c r="C1284" i="1"/>
  <c r="D1283" i="1"/>
  <c r="C1283" i="1"/>
  <c r="D1282" i="1"/>
  <c r="C1282" i="1"/>
  <c r="G1282" i="1" s="1"/>
  <c r="D1281" i="1"/>
  <c r="G1281" i="1" s="1"/>
  <c r="C1281" i="1"/>
  <c r="D1280" i="1"/>
  <c r="C1280" i="1"/>
  <c r="D1279" i="1"/>
  <c r="C1279" i="1"/>
  <c r="D1278" i="1"/>
  <c r="C1278" i="1"/>
  <c r="G1278" i="1" s="1"/>
  <c r="D1277" i="1"/>
  <c r="C1277" i="1"/>
  <c r="G1277" i="1" s="1"/>
  <c r="D1276" i="1"/>
  <c r="C1276" i="1"/>
  <c r="D1275" i="1"/>
  <c r="C1275" i="1"/>
  <c r="D1274" i="1"/>
  <c r="C1274" i="1"/>
  <c r="G1274" i="1" s="1"/>
  <c r="D1273" i="1"/>
  <c r="C1273" i="1"/>
  <c r="D1272" i="1"/>
  <c r="C1272" i="1"/>
  <c r="D1271" i="1"/>
  <c r="C1271" i="1"/>
  <c r="D1270" i="1"/>
  <c r="C1270" i="1"/>
  <c r="G1270" i="1" s="1"/>
  <c r="D1269" i="1"/>
  <c r="C1269" i="1"/>
  <c r="G1269" i="1" s="1"/>
  <c r="D1268" i="1"/>
  <c r="C1268" i="1"/>
  <c r="D1267" i="1"/>
  <c r="C1267" i="1"/>
  <c r="D1266" i="1"/>
  <c r="C1266" i="1"/>
  <c r="D1265" i="1"/>
  <c r="C1265" i="1"/>
  <c r="D1264" i="1"/>
  <c r="C1264" i="1"/>
  <c r="D1263" i="1"/>
  <c r="C1263" i="1"/>
  <c r="D1262" i="1"/>
  <c r="C1262" i="1"/>
  <c r="G1262" i="1" s="1"/>
  <c r="D1261" i="1"/>
  <c r="C1261" i="1"/>
  <c r="G1261" i="1" s="1"/>
  <c r="D1260" i="1"/>
  <c r="C1260" i="1"/>
  <c r="D1259" i="1"/>
  <c r="C1259" i="1"/>
  <c r="D1258" i="1"/>
  <c r="C1258" i="1"/>
  <c r="G1258" i="1" s="1"/>
  <c r="D1257" i="1"/>
  <c r="G1257" i="1" s="1"/>
  <c r="C1257" i="1"/>
  <c r="D1256" i="1"/>
  <c r="C1256" i="1"/>
  <c r="D1255" i="1"/>
  <c r="C1255" i="1"/>
  <c r="D1254" i="1"/>
  <c r="C1254" i="1"/>
  <c r="G1254" i="1" s="1"/>
  <c r="D1253" i="1"/>
  <c r="C1253" i="1"/>
  <c r="G1253" i="1" s="1"/>
  <c r="D1252" i="1"/>
  <c r="C1252" i="1"/>
  <c r="D1251" i="1"/>
  <c r="C1251" i="1"/>
  <c r="D1250" i="1"/>
  <c r="C1250" i="1"/>
  <c r="G1250" i="1" s="1"/>
  <c r="D1249" i="1"/>
  <c r="C1249" i="1"/>
  <c r="D1248" i="1"/>
  <c r="C1248" i="1"/>
  <c r="D1247" i="1"/>
  <c r="C1247" i="1"/>
  <c r="D1246" i="1"/>
  <c r="C1246" i="1"/>
  <c r="G1246" i="1" s="1"/>
  <c r="D1245" i="1"/>
  <c r="C1245" i="1"/>
  <c r="G1245" i="1" s="1"/>
  <c r="D1244" i="1"/>
  <c r="C1244" i="1"/>
  <c r="D1243" i="1"/>
  <c r="C1243" i="1"/>
  <c r="D1242" i="1"/>
  <c r="C1242" i="1"/>
  <c r="G1242" i="1" s="1"/>
  <c r="D1241" i="1"/>
  <c r="C1241" i="1"/>
  <c r="D1240" i="1"/>
  <c r="C1240" i="1"/>
  <c r="D1239" i="1"/>
  <c r="C1239" i="1"/>
  <c r="D1238" i="1"/>
  <c r="C1238" i="1"/>
  <c r="G1238" i="1" s="1"/>
  <c r="D1237" i="1"/>
  <c r="G1237" i="1" s="1"/>
  <c r="C1237" i="1"/>
  <c r="D1236" i="1"/>
  <c r="C1236" i="1"/>
  <c r="D1235" i="1"/>
  <c r="D1234" i="1"/>
  <c r="C1234" i="1"/>
  <c r="G1234" i="1" s="1"/>
  <c r="D1233" i="1"/>
  <c r="C1233" i="1"/>
  <c r="D1232" i="1"/>
  <c r="C1232" i="1"/>
  <c r="D1231" i="1"/>
  <c r="C1231" i="1"/>
  <c r="D1230" i="1"/>
  <c r="C1230" i="1"/>
  <c r="D1229" i="1"/>
  <c r="G1229" i="1" s="1"/>
  <c r="C1229" i="1"/>
  <c r="D1228" i="1"/>
  <c r="C1228" i="1"/>
  <c r="D1227" i="1"/>
  <c r="D1226" i="1"/>
  <c r="C1226" i="1"/>
  <c r="D1225" i="1"/>
  <c r="C1225" i="1"/>
  <c r="D1224" i="1"/>
  <c r="C1224" i="1"/>
  <c r="D1223" i="1"/>
  <c r="D1221" i="1"/>
  <c r="C1221" i="1"/>
  <c r="D1220" i="1"/>
  <c r="C1220" i="1"/>
  <c r="D1219" i="1"/>
  <c r="C1219" i="1"/>
  <c r="D1218" i="1"/>
  <c r="C1218" i="1"/>
  <c r="D1217" i="1"/>
  <c r="C1217" i="1"/>
  <c r="G1217" i="1" s="1"/>
  <c r="D1216" i="1"/>
  <c r="C1216" i="1"/>
  <c r="D1215" i="1"/>
  <c r="D1213" i="1"/>
  <c r="C1213" i="1"/>
  <c r="G1213" i="1" s="1"/>
  <c r="D1212" i="1"/>
  <c r="C1212" i="1"/>
  <c r="D1211" i="1"/>
  <c r="C1211" i="1"/>
  <c r="D1210" i="1"/>
  <c r="C1210" i="1"/>
  <c r="G1210" i="1" s="1"/>
  <c r="D1209" i="1"/>
  <c r="C1209" i="1"/>
  <c r="D1208" i="1"/>
  <c r="C1208" i="1"/>
  <c r="D1207" i="1"/>
  <c r="C1207" i="1"/>
  <c r="D1206" i="1"/>
  <c r="C1206" i="1"/>
  <c r="G1206" i="1" s="1"/>
  <c r="D1205" i="1"/>
  <c r="C1205" i="1"/>
  <c r="G1205" i="1" s="1"/>
  <c r="D1204" i="1"/>
  <c r="C1204" i="1"/>
  <c r="D1203" i="1"/>
  <c r="C1203" i="1"/>
  <c r="D1202" i="1"/>
  <c r="C1202" i="1"/>
  <c r="G1202" i="1" s="1"/>
  <c r="D1201" i="1"/>
  <c r="G1201" i="1" s="1"/>
  <c r="C1201" i="1"/>
  <c r="D1200" i="1"/>
  <c r="C1200" i="1"/>
  <c r="D1199" i="1"/>
  <c r="C1199" i="1"/>
  <c r="D1198" i="1"/>
  <c r="C1198" i="1"/>
  <c r="G1198" i="1" s="1"/>
  <c r="D1197" i="1"/>
  <c r="C1197" i="1"/>
  <c r="G1197" i="1" s="1"/>
  <c r="D1196" i="1"/>
  <c r="C1196" i="1"/>
  <c r="D1195" i="1"/>
  <c r="C1195" i="1"/>
  <c r="D1194" i="1"/>
  <c r="C1194" i="1"/>
  <c r="G1194" i="1" s="1"/>
  <c r="D1193" i="1"/>
  <c r="C1193" i="1"/>
  <c r="D1192" i="1"/>
  <c r="C1192" i="1"/>
  <c r="D1191" i="1"/>
  <c r="C1191" i="1"/>
  <c r="D1190" i="1"/>
  <c r="C1190" i="1"/>
  <c r="G1190" i="1" s="1"/>
  <c r="D1189" i="1"/>
  <c r="C1189" i="1"/>
  <c r="G1189" i="1" s="1"/>
  <c r="D1188" i="1"/>
  <c r="C1188" i="1"/>
  <c r="D1187" i="1"/>
  <c r="C1187" i="1"/>
  <c r="D1186" i="1"/>
  <c r="C1186" i="1"/>
  <c r="G1186" i="1" s="1"/>
  <c r="D1185" i="1"/>
  <c r="G1185" i="1" s="1"/>
  <c r="C1185" i="1"/>
  <c r="D1184" i="1"/>
  <c r="C1184" i="1"/>
  <c r="D1183" i="1"/>
  <c r="D1182" i="1"/>
  <c r="C1182" i="1"/>
  <c r="G1182" i="1" s="1"/>
  <c r="D1181" i="1"/>
  <c r="C1181" i="1"/>
  <c r="G1181" i="1" s="1"/>
  <c r="D1180" i="1"/>
  <c r="C1180" i="1"/>
  <c r="D1179" i="1"/>
  <c r="C1179" i="1"/>
  <c r="D1178" i="1"/>
  <c r="C1178" i="1"/>
  <c r="G1178" i="1" s="1"/>
  <c r="D1177" i="1"/>
  <c r="G1177" i="1" s="1"/>
  <c r="C1177" i="1"/>
  <c r="D1176" i="1"/>
  <c r="C1176" i="1"/>
  <c r="D1175" i="1"/>
  <c r="C1175" i="1"/>
  <c r="D1174" i="1"/>
  <c r="C1174" i="1"/>
  <c r="G1174" i="1" s="1"/>
  <c r="D1173" i="1"/>
  <c r="C1173" i="1"/>
  <c r="G1173" i="1" s="1"/>
  <c r="D1172" i="1"/>
  <c r="C1172" i="1"/>
  <c r="D1171" i="1"/>
  <c r="C1171" i="1"/>
  <c r="D1170" i="1"/>
  <c r="C1170" i="1"/>
  <c r="G1170" i="1" s="1"/>
  <c r="D1169" i="1"/>
  <c r="C1169" i="1"/>
  <c r="D1168" i="1"/>
  <c r="C1168" i="1"/>
  <c r="D1167" i="1"/>
  <c r="C1167" i="1"/>
  <c r="D1166" i="1"/>
  <c r="C1166" i="1"/>
  <c r="D1165" i="1"/>
  <c r="C1165" i="1"/>
  <c r="D1164" i="1"/>
  <c r="C1164" i="1"/>
  <c r="D1163" i="1"/>
  <c r="C1163" i="1"/>
  <c r="D1162" i="1"/>
  <c r="C1162" i="1"/>
  <c r="D1161" i="1"/>
  <c r="H1161" i="1" s="1"/>
  <c r="C1161" i="1"/>
  <c r="D1160" i="1"/>
  <c r="C1160" i="1"/>
  <c r="D1159" i="1"/>
  <c r="C1159" i="1"/>
  <c r="D1158" i="1"/>
  <c r="C1158" i="1"/>
  <c r="D1157" i="1"/>
  <c r="C1157" i="1"/>
  <c r="D1156" i="1"/>
  <c r="C1156" i="1"/>
  <c r="G1156" i="1" s="1"/>
  <c r="D1155" i="1"/>
  <c r="C1155" i="1"/>
  <c r="D1154" i="1"/>
  <c r="C1154" i="1"/>
  <c r="D1151" i="1"/>
  <c r="C1151" i="1"/>
  <c r="D1150" i="1"/>
  <c r="C1150" i="1"/>
  <c r="G1150" i="1" s="1"/>
  <c r="D1149" i="1"/>
  <c r="C1149" i="1"/>
  <c r="G1149" i="1" s="1"/>
  <c r="D1148" i="1"/>
  <c r="C1148" i="1"/>
  <c r="G1148" i="1" s="1"/>
  <c r="D1147" i="1"/>
  <c r="C1147" i="1"/>
  <c r="G1147" i="1" s="1"/>
  <c r="D1146" i="1"/>
  <c r="C1146" i="1"/>
  <c r="H1146" i="1" s="1"/>
  <c r="D1145" i="1"/>
  <c r="C1145" i="1"/>
  <c r="H1145" i="1" s="1"/>
  <c r="D1144" i="1"/>
  <c r="C1144" i="1"/>
  <c r="D1143" i="1"/>
  <c r="C1143" i="1"/>
  <c r="D1142" i="1"/>
  <c r="C1142" i="1"/>
  <c r="D1141" i="1"/>
  <c r="H1141" i="1" s="1"/>
  <c r="C1141" i="1"/>
  <c r="H1140" i="1"/>
  <c r="D1140" i="1"/>
  <c r="C1140" i="1"/>
  <c r="G1140" i="1" s="1"/>
  <c r="D1139" i="1"/>
  <c r="H1139" i="1" s="1"/>
  <c r="C1139" i="1"/>
  <c r="H1138" i="1"/>
  <c r="D1138" i="1"/>
  <c r="C1138" i="1"/>
  <c r="G1138" i="1" s="1"/>
  <c r="D1137" i="1"/>
  <c r="H1137" i="1" s="1"/>
  <c r="C1137" i="1"/>
  <c r="D1136" i="1"/>
  <c r="H1136" i="1" s="1"/>
  <c r="C1136" i="1"/>
  <c r="D1135" i="1"/>
  <c r="C1135" i="1"/>
  <c r="G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D1124" i="1"/>
  <c r="C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D1115" i="1"/>
  <c r="C1115" i="1"/>
  <c r="H1115" i="1" s="1"/>
  <c r="D1114" i="1"/>
  <c r="C1114" i="1"/>
  <c r="H1114" i="1" s="1"/>
  <c r="D1113" i="1"/>
  <c r="C1113" i="1"/>
  <c r="C1112" i="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C1065" i="1"/>
  <c r="D1064" i="1"/>
  <c r="C1064" i="1"/>
  <c r="D1063" i="1"/>
  <c r="C1063" i="1"/>
  <c r="H1063" i="1" s="1"/>
  <c r="D1062" i="1"/>
  <c r="C1062" i="1"/>
  <c r="H1062" i="1" s="1"/>
  <c r="D1061" i="1"/>
  <c r="C1061" i="1"/>
  <c r="H1061" i="1" s="1"/>
  <c r="D1060" i="1"/>
  <c r="C1060" i="1"/>
  <c r="H1060" i="1" s="1"/>
  <c r="D1059" i="1"/>
  <c r="C1059" i="1"/>
  <c r="H1059" i="1" s="1"/>
  <c r="D1058" i="1"/>
  <c r="C1058" i="1"/>
  <c r="D1057" i="1"/>
  <c r="C1057" i="1"/>
  <c r="G1057" i="1" s="1"/>
  <c r="D1056" i="1"/>
  <c r="C1056" i="1"/>
  <c r="D1055" i="1"/>
  <c r="C1055" i="1"/>
  <c r="H1055" i="1" s="1"/>
  <c r="D1054" i="1"/>
  <c r="C1054" i="1"/>
  <c r="D1053" i="1"/>
  <c r="C1053" i="1"/>
  <c r="H1053" i="1" s="1"/>
  <c r="D1052" i="1"/>
  <c r="C1052" i="1"/>
  <c r="H1052" i="1" s="1"/>
  <c r="D1051" i="1"/>
  <c r="C1051" i="1"/>
  <c r="H1051" i="1" s="1"/>
  <c r="D1050" i="1"/>
  <c r="C1050" i="1"/>
  <c r="D1049" i="1"/>
  <c r="C1049" i="1"/>
  <c r="H1049" i="1" s="1"/>
  <c r="D1048" i="1"/>
  <c r="D1047" i="1"/>
  <c r="D1045" i="1"/>
  <c r="C1045" i="1"/>
  <c r="H1045" i="1" s="1"/>
  <c r="D1044" i="1"/>
  <c r="C1044" i="1"/>
  <c r="H1044" i="1" s="1"/>
  <c r="D1043" i="1"/>
  <c r="C1043" i="1"/>
  <c r="D1042" i="1"/>
  <c r="C1042" i="1"/>
  <c r="H1042" i="1" s="1"/>
  <c r="D1041" i="1"/>
  <c r="C1041" i="1"/>
  <c r="H1041" i="1" s="1"/>
  <c r="D1040" i="1"/>
  <c r="C1040" i="1"/>
  <c r="D1039" i="1"/>
  <c r="C1039" i="1"/>
  <c r="D1038" i="1"/>
  <c r="C1038" i="1"/>
  <c r="H1038" i="1" s="1"/>
  <c r="D1037" i="1"/>
  <c r="C1037" i="1"/>
  <c r="D1036" i="1"/>
  <c r="C1036" i="1"/>
  <c r="H1036" i="1" s="1"/>
  <c r="D1035" i="1"/>
  <c r="C1035" i="1"/>
  <c r="D1034" i="1"/>
  <c r="C1034" i="1"/>
  <c r="H1034" i="1" s="1"/>
  <c r="D1033" i="1"/>
  <c r="C1033" i="1"/>
  <c r="H1033" i="1" s="1"/>
  <c r="D1032" i="1"/>
  <c r="C1032" i="1"/>
  <c r="G1032" i="1" s="1"/>
  <c r="D1031" i="1"/>
  <c r="C1031" i="1"/>
  <c r="H1031" i="1" s="1"/>
  <c r="C1030" i="1"/>
  <c r="D1029" i="1"/>
  <c r="C1029" i="1"/>
  <c r="H1029" i="1" s="1"/>
  <c r="D1028" i="1"/>
  <c r="C1028" i="1"/>
  <c r="D1027" i="1"/>
  <c r="C1027" i="1"/>
  <c r="H1027" i="1" s="1"/>
  <c r="D1026" i="1"/>
  <c r="C1026" i="1"/>
  <c r="D1025" i="1"/>
  <c r="C1025" i="1"/>
  <c r="H1025" i="1" s="1"/>
  <c r="D1024" i="1"/>
  <c r="C1024" i="1"/>
  <c r="D1023" i="1"/>
  <c r="C1023" i="1"/>
  <c r="D1022" i="1"/>
  <c r="C1022" i="1"/>
  <c r="H1022" i="1" s="1"/>
  <c r="D1021" i="1"/>
  <c r="C1021" i="1"/>
  <c r="D1020" i="1"/>
  <c r="C1020" i="1"/>
  <c r="H1020" i="1" s="1"/>
  <c r="D1019" i="1"/>
  <c r="C1019" i="1"/>
  <c r="D1018" i="1"/>
  <c r="C1018" i="1"/>
  <c r="H1018" i="1" s="1"/>
  <c r="D1017" i="1"/>
  <c r="C1017" i="1"/>
  <c r="D1016" i="1"/>
  <c r="C1016" i="1"/>
  <c r="H1016" i="1" s="1"/>
  <c r="D1015" i="1"/>
  <c r="C1015" i="1"/>
  <c r="D1014" i="1"/>
  <c r="C1014" i="1"/>
  <c r="H1014" i="1" s="1"/>
  <c r="D1013" i="1"/>
  <c r="C1013" i="1"/>
  <c r="D1012" i="1"/>
  <c r="C1012" i="1"/>
  <c r="H1012" i="1" s="1"/>
  <c r="D1011" i="1"/>
  <c r="C1011" i="1"/>
  <c r="D1010" i="1"/>
  <c r="C1010" i="1"/>
  <c r="H1010" i="1" s="1"/>
  <c r="D1009" i="1"/>
  <c r="C1009" i="1"/>
  <c r="D1008" i="1"/>
  <c r="G1008" i="1" s="1"/>
  <c r="C1008" i="1"/>
  <c r="D1007" i="1"/>
  <c r="C1007" i="1"/>
  <c r="D1006" i="1"/>
  <c r="C1006" i="1"/>
  <c r="D1005" i="1"/>
  <c r="C1005" i="1"/>
  <c r="H1005" i="1" s="1"/>
  <c r="D1004" i="1"/>
  <c r="C1004" i="1"/>
  <c r="D1003" i="1"/>
  <c r="C1003" i="1"/>
  <c r="D1002" i="1"/>
  <c r="C1002" i="1"/>
  <c r="H1002" i="1" s="1"/>
  <c r="D1001" i="1"/>
  <c r="C1001" i="1"/>
  <c r="D1000" i="1"/>
  <c r="G1000" i="1" s="1"/>
  <c r="C1000" i="1"/>
  <c r="D999" i="1"/>
  <c r="C999" i="1"/>
  <c r="D998" i="1"/>
  <c r="C998" i="1"/>
  <c r="D997" i="1"/>
  <c r="C997" i="1"/>
  <c r="D996" i="1"/>
  <c r="C996" i="1"/>
  <c r="D995" i="1"/>
  <c r="G995" i="1" s="1"/>
  <c r="C995" i="1"/>
  <c r="D994" i="1"/>
  <c r="C994" i="1"/>
  <c r="D993" i="1"/>
  <c r="G993" i="1" s="1"/>
  <c r="C993" i="1"/>
  <c r="D992" i="1"/>
  <c r="G992" i="1" s="1"/>
  <c r="C992" i="1"/>
  <c r="D991" i="1"/>
  <c r="C991" i="1"/>
  <c r="D989" i="1"/>
  <c r="C989" i="1"/>
  <c r="D988" i="1"/>
  <c r="C988" i="1"/>
  <c r="H988" i="1" s="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H789" i="1" s="1"/>
  <c r="D788" i="1"/>
  <c r="C788" i="1"/>
  <c r="H788" i="1" s="1"/>
  <c r="D787" i="1"/>
  <c r="C787" i="1"/>
  <c r="D786" i="1"/>
  <c r="C786" i="1"/>
  <c r="D785" i="1"/>
  <c r="C785" i="1"/>
  <c r="H785" i="1" s="1"/>
  <c r="D784" i="1"/>
  <c r="C784" i="1"/>
  <c r="H784" i="1" s="1"/>
  <c r="D783" i="1"/>
  <c r="C783" i="1"/>
  <c r="D782" i="1"/>
  <c r="C782" i="1"/>
  <c r="D781" i="1"/>
  <c r="C781" i="1"/>
  <c r="H781" i="1" s="1"/>
  <c r="D780" i="1"/>
  <c r="C780" i="1"/>
  <c r="H780" i="1" s="1"/>
  <c r="D779" i="1"/>
  <c r="C779" i="1"/>
  <c r="D778" i="1"/>
  <c r="C778" i="1"/>
  <c r="D777" i="1"/>
  <c r="C777" i="1"/>
  <c r="H777" i="1" s="1"/>
  <c r="D776" i="1"/>
  <c r="C776" i="1"/>
  <c r="H776" i="1" s="1"/>
  <c r="D775" i="1"/>
  <c r="C775" i="1"/>
  <c r="D774" i="1"/>
  <c r="C774" i="1"/>
  <c r="D773" i="1"/>
  <c r="C773" i="1"/>
  <c r="H773" i="1" s="1"/>
  <c r="D772" i="1"/>
  <c r="C772" i="1"/>
  <c r="H772" i="1" s="1"/>
  <c r="D771" i="1"/>
  <c r="C771" i="1"/>
  <c r="D770" i="1"/>
  <c r="C770" i="1"/>
  <c r="D769" i="1"/>
  <c r="C769" i="1"/>
  <c r="H769" i="1" s="1"/>
  <c r="D768" i="1"/>
  <c r="C768" i="1"/>
  <c r="H768" i="1" s="1"/>
  <c r="D767" i="1"/>
  <c r="C767" i="1"/>
  <c r="D766" i="1"/>
  <c r="C766" i="1"/>
  <c r="D765" i="1"/>
  <c r="C765" i="1"/>
  <c r="H765" i="1" s="1"/>
  <c r="D764" i="1"/>
  <c r="C764" i="1"/>
  <c r="H764" i="1" s="1"/>
  <c r="D763" i="1"/>
  <c r="C763" i="1"/>
  <c r="D762" i="1"/>
  <c r="C762" i="1"/>
  <c r="D761" i="1"/>
  <c r="C761" i="1"/>
  <c r="H761" i="1" s="1"/>
  <c r="D760" i="1"/>
  <c r="C760" i="1"/>
  <c r="H760" i="1" s="1"/>
  <c r="D759" i="1"/>
  <c r="C759" i="1"/>
  <c r="D758" i="1"/>
  <c r="C758" i="1"/>
  <c r="D757" i="1"/>
  <c r="C757" i="1"/>
  <c r="H757" i="1" s="1"/>
  <c r="D756" i="1"/>
  <c r="C756" i="1"/>
  <c r="H756" i="1" s="1"/>
  <c r="D755" i="1"/>
  <c r="C755" i="1"/>
  <c r="D754" i="1"/>
  <c r="C754" i="1"/>
  <c r="D753" i="1"/>
  <c r="C753" i="1"/>
  <c r="H753" i="1" s="1"/>
  <c r="D752" i="1"/>
  <c r="C752" i="1"/>
  <c r="D751" i="1"/>
  <c r="C751" i="1"/>
  <c r="D750" i="1"/>
  <c r="C750" i="1"/>
  <c r="D749" i="1"/>
  <c r="C749" i="1"/>
  <c r="H749" i="1" s="1"/>
  <c r="D748" i="1"/>
  <c r="C748" i="1"/>
  <c r="H748" i="1" s="1"/>
  <c r="D747" i="1"/>
  <c r="C747" i="1"/>
  <c r="D746" i="1"/>
  <c r="C746" i="1"/>
  <c r="D745" i="1"/>
  <c r="C745" i="1"/>
  <c r="H745" i="1" s="1"/>
  <c r="D744" i="1"/>
  <c r="C744" i="1"/>
  <c r="H744" i="1" s="1"/>
  <c r="D743" i="1"/>
  <c r="C743" i="1"/>
  <c r="D742" i="1"/>
  <c r="C742" i="1"/>
  <c r="D741" i="1"/>
  <c r="C741" i="1"/>
  <c r="H741" i="1" s="1"/>
  <c r="D740" i="1"/>
  <c r="C740" i="1"/>
  <c r="H740" i="1" s="1"/>
  <c r="D739" i="1"/>
  <c r="C739" i="1"/>
  <c r="D738" i="1"/>
  <c r="C738" i="1"/>
  <c r="D737" i="1"/>
  <c r="C737" i="1"/>
  <c r="H737" i="1" s="1"/>
  <c r="D736" i="1"/>
  <c r="C736" i="1"/>
  <c r="H736" i="1" s="1"/>
  <c r="D735" i="1"/>
  <c r="C735" i="1"/>
  <c r="D734" i="1"/>
  <c r="C734" i="1"/>
  <c r="D733" i="1"/>
  <c r="C733" i="1"/>
  <c r="H733" i="1" s="1"/>
  <c r="D732" i="1"/>
  <c r="C732" i="1"/>
  <c r="H732" i="1" s="1"/>
  <c r="D731" i="1"/>
  <c r="C731" i="1"/>
  <c r="D730" i="1"/>
  <c r="C730" i="1"/>
  <c r="D729" i="1"/>
  <c r="C729" i="1"/>
  <c r="H729" i="1" s="1"/>
  <c r="D728" i="1"/>
  <c r="C728" i="1"/>
  <c r="H728" i="1" s="1"/>
  <c r="D727" i="1"/>
  <c r="G727" i="1" s="1"/>
  <c r="C727" i="1"/>
  <c r="D726" i="1"/>
  <c r="C726" i="1"/>
  <c r="H726" i="1" s="1"/>
  <c r="D725" i="1"/>
  <c r="C725" i="1"/>
  <c r="G725" i="1" s="1"/>
  <c r="D724" i="1"/>
  <c r="C724" i="1"/>
  <c r="G724" i="1" s="1"/>
  <c r="D723" i="1"/>
  <c r="C723" i="1"/>
  <c r="D722" i="1"/>
  <c r="C722" i="1"/>
  <c r="D721" i="1"/>
  <c r="C721" i="1"/>
  <c r="G721" i="1" s="1"/>
  <c r="D720" i="1"/>
  <c r="C720" i="1"/>
  <c r="G720" i="1" s="1"/>
  <c r="D719" i="1"/>
  <c r="G719" i="1" s="1"/>
  <c r="C719" i="1"/>
  <c r="D718" i="1"/>
  <c r="G718" i="1" s="1"/>
  <c r="C718" i="1"/>
  <c r="D717" i="1"/>
  <c r="C717" i="1"/>
  <c r="G717" i="1" s="1"/>
  <c r="D716" i="1"/>
  <c r="C716" i="1"/>
  <c r="G716" i="1" s="1"/>
  <c r="D715" i="1"/>
  <c r="C715" i="1"/>
  <c r="D714" i="1"/>
  <c r="C714" i="1"/>
  <c r="H714" i="1" s="1"/>
  <c r="D713" i="1"/>
  <c r="C713" i="1"/>
  <c r="G713" i="1" s="1"/>
  <c r="D712" i="1"/>
  <c r="C712" i="1"/>
  <c r="G712" i="1" s="1"/>
  <c r="D711" i="1"/>
  <c r="C711" i="1"/>
  <c r="D710" i="1"/>
  <c r="C710" i="1"/>
  <c r="D709" i="1"/>
  <c r="C709" i="1"/>
  <c r="G709" i="1" s="1"/>
  <c r="D708" i="1"/>
  <c r="C708" i="1"/>
  <c r="G708" i="1" s="1"/>
  <c r="D707" i="1"/>
  <c r="G707" i="1" s="1"/>
  <c r="C707" i="1"/>
  <c r="D706" i="1"/>
  <c r="C706" i="1"/>
  <c r="H706" i="1" s="1"/>
  <c r="D705" i="1"/>
  <c r="C705" i="1"/>
  <c r="G705" i="1" s="1"/>
  <c r="D704" i="1"/>
  <c r="C704" i="1"/>
  <c r="G704" i="1" s="1"/>
  <c r="D703" i="1"/>
  <c r="C703" i="1"/>
  <c r="D702" i="1"/>
  <c r="C702" i="1"/>
  <c r="D701" i="1"/>
  <c r="C701" i="1"/>
  <c r="G701" i="1" s="1"/>
  <c r="D700" i="1"/>
  <c r="C700" i="1"/>
  <c r="G700" i="1" s="1"/>
  <c r="D699" i="1"/>
  <c r="G699" i="1" s="1"/>
  <c r="C699" i="1"/>
  <c r="D698" i="1"/>
  <c r="C698" i="1"/>
  <c r="H698" i="1" s="1"/>
  <c r="D697" i="1"/>
  <c r="C697" i="1"/>
  <c r="G697" i="1" s="1"/>
  <c r="D696" i="1"/>
  <c r="C696" i="1"/>
  <c r="G696" i="1" s="1"/>
  <c r="D695" i="1"/>
  <c r="C695" i="1"/>
  <c r="D694" i="1"/>
  <c r="C694" i="1"/>
  <c r="D693" i="1"/>
  <c r="C693" i="1"/>
  <c r="G693" i="1" s="1"/>
  <c r="D692" i="1"/>
  <c r="C692" i="1"/>
  <c r="G692" i="1" s="1"/>
  <c r="D691" i="1"/>
  <c r="G691" i="1" s="1"/>
  <c r="C691" i="1"/>
  <c r="D690" i="1"/>
  <c r="C690" i="1"/>
  <c r="H690" i="1" s="1"/>
  <c r="D689" i="1"/>
  <c r="C689" i="1"/>
  <c r="G689" i="1" s="1"/>
  <c r="D688" i="1"/>
  <c r="C688" i="1"/>
  <c r="G688" i="1" s="1"/>
  <c r="D687" i="1"/>
  <c r="C687" i="1"/>
  <c r="D686" i="1"/>
  <c r="C686" i="1"/>
  <c r="D685" i="1"/>
  <c r="C685" i="1"/>
  <c r="G685" i="1" s="1"/>
  <c r="D684" i="1"/>
  <c r="C684" i="1"/>
  <c r="G684" i="1" s="1"/>
  <c r="D683" i="1"/>
  <c r="G683" i="1" s="1"/>
  <c r="C683" i="1"/>
  <c r="D682" i="1"/>
  <c r="C682" i="1"/>
  <c r="H682" i="1" s="1"/>
  <c r="D681" i="1"/>
  <c r="C681" i="1"/>
  <c r="G681" i="1" s="1"/>
  <c r="D680" i="1"/>
  <c r="C680" i="1"/>
  <c r="G680" i="1" s="1"/>
  <c r="D679" i="1"/>
  <c r="C679" i="1"/>
  <c r="D678" i="1"/>
  <c r="C678" i="1"/>
  <c r="D677" i="1"/>
  <c r="C677" i="1"/>
  <c r="G677" i="1" s="1"/>
  <c r="D676" i="1"/>
  <c r="C676" i="1"/>
  <c r="G676" i="1" s="1"/>
  <c r="D675" i="1"/>
  <c r="G675" i="1" s="1"/>
  <c r="C675" i="1"/>
  <c r="D674" i="1"/>
  <c r="C674" i="1"/>
  <c r="H674" i="1" s="1"/>
  <c r="D673" i="1"/>
  <c r="C673" i="1"/>
  <c r="G673" i="1" s="1"/>
  <c r="D672" i="1"/>
  <c r="C672" i="1"/>
  <c r="G672" i="1" s="1"/>
  <c r="D671" i="1"/>
  <c r="C671" i="1"/>
  <c r="D670" i="1"/>
  <c r="C670" i="1"/>
  <c r="D669" i="1"/>
  <c r="C669" i="1"/>
  <c r="G669" i="1" s="1"/>
  <c r="D668" i="1"/>
  <c r="C668" i="1"/>
  <c r="G668" i="1" s="1"/>
  <c r="D667" i="1"/>
  <c r="G667" i="1" s="1"/>
  <c r="C667" i="1"/>
  <c r="D666" i="1"/>
  <c r="C666" i="1"/>
  <c r="H666" i="1" s="1"/>
  <c r="D665" i="1"/>
  <c r="C665" i="1"/>
  <c r="G665" i="1" s="1"/>
  <c r="D664" i="1"/>
  <c r="C664" i="1"/>
  <c r="G664" i="1" s="1"/>
  <c r="D663" i="1"/>
  <c r="C663" i="1"/>
  <c r="D662" i="1"/>
  <c r="C662" i="1"/>
  <c r="D661" i="1"/>
  <c r="C661" i="1"/>
  <c r="G661" i="1" s="1"/>
  <c r="D660" i="1"/>
  <c r="C660" i="1"/>
  <c r="G660" i="1" s="1"/>
  <c r="D659" i="1"/>
  <c r="C659" i="1"/>
  <c r="D658" i="1"/>
  <c r="C658" i="1"/>
  <c r="D657" i="1"/>
  <c r="C657" i="1"/>
  <c r="G657" i="1" s="1"/>
  <c r="D656" i="1"/>
  <c r="C656" i="1"/>
  <c r="G656" i="1" s="1"/>
  <c r="D655" i="1"/>
  <c r="C655" i="1"/>
  <c r="D654" i="1"/>
  <c r="C654" i="1"/>
  <c r="D653" i="1"/>
  <c r="C653" i="1"/>
  <c r="G653" i="1" s="1"/>
  <c r="D652" i="1"/>
  <c r="C652" i="1"/>
  <c r="G652" i="1" s="1"/>
  <c r="D651" i="1"/>
  <c r="C651" i="1"/>
  <c r="D650" i="1"/>
  <c r="C650" i="1"/>
  <c r="D649" i="1"/>
  <c r="C649" i="1"/>
  <c r="G649" i="1" s="1"/>
  <c r="D648" i="1"/>
  <c r="C648" i="1"/>
  <c r="G648" i="1" s="1"/>
  <c r="D647" i="1"/>
  <c r="C647" i="1"/>
  <c r="D646" i="1"/>
  <c r="C646" i="1"/>
  <c r="H646" i="1" s="1"/>
  <c r="D645" i="1"/>
  <c r="C645" i="1"/>
  <c r="D644" i="1"/>
  <c r="C644" i="1"/>
  <c r="D643" i="1"/>
  <c r="C643" i="1"/>
  <c r="D642" i="1"/>
  <c r="C642" i="1"/>
  <c r="H642" i="1" s="1"/>
  <c r="D641" i="1"/>
  <c r="C641" i="1"/>
  <c r="G641" i="1" s="1"/>
  <c r="D637" i="1"/>
  <c r="D632" i="1"/>
  <c r="C632" i="1"/>
  <c r="G632" i="1" s="1"/>
  <c r="D631" i="1"/>
  <c r="C631" i="1"/>
  <c r="D628" i="1"/>
  <c r="C628" i="1"/>
  <c r="G628" i="1" s="1"/>
  <c r="D627" i="1"/>
  <c r="C627" i="1"/>
  <c r="D626" i="1"/>
  <c r="C626" i="1"/>
  <c r="D625" i="1"/>
  <c r="C625" i="1"/>
  <c r="G625" i="1" s="1"/>
  <c r="D624" i="1"/>
  <c r="C624" i="1"/>
  <c r="G624" i="1" s="1"/>
  <c r="D623" i="1"/>
  <c r="C623" i="1"/>
  <c r="D622" i="1"/>
  <c r="C622" i="1"/>
  <c r="D621" i="1"/>
  <c r="C621" i="1"/>
  <c r="G621" i="1" s="1"/>
  <c r="D620" i="1"/>
  <c r="C620" i="1"/>
  <c r="G620" i="1" s="1"/>
  <c r="D618" i="1"/>
  <c r="C618" i="1"/>
  <c r="H618" i="1" s="1"/>
  <c r="D617" i="1"/>
  <c r="C617" i="1"/>
  <c r="G617" i="1" s="1"/>
  <c r="D616" i="1"/>
  <c r="C616" i="1"/>
  <c r="G616" i="1" s="1"/>
  <c r="D615" i="1"/>
  <c r="C615" i="1"/>
  <c r="G615" i="1" s="1"/>
  <c r="D614" i="1"/>
  <c r="C614" i="1"/>
  <c r="H614" i="1" s="1"/>
  <c r="D613" i="1"/>
  <c r="C613" i="1"/>
  <c r="G613" i="1" s="1"/>
  <c r="D612" i="1"/>
  <c r="C612" i="1"/>
  <c r="G612" i="1" s="1"/>
  <c r="D611" i="1"/>
  <c r="C611" i="1"/>
  <c r="G611" i="1" s="1"/>
  <c r="D610" i="1"/>
  <c r="C610" i="1"/>
  <c r="H610" i="1" s="1"/>
  <c r="D609" i="1"/>
  <c r="C609" i="1"/>
  <c r="G609" i="1" s="1"/>
  <c r="D608" i="1"/>
  <c r="C608" i="1"/>
  <c r="G608" i="1" s="1"/>
  <c r="D607" i="1"/>
  <c r="C607" i="1"/>
  <c r="G607" i="1" s="1"/>
  <c r="D606" i="1"/>
  <c r="C606" i="1"/>
  <c r="H606" i="1" s="1"/>
  <c r="D605" i="1"/>
  <c r="C605" i="1"/>
  <c r="G605" i="1" s="1"/>
  <c r="D604" i="1"/>
  <c r="C604" i="1"/>
  <c r="G604" i="1" s="1"/>
  <c r="D603" i="1"/>
  <c r="C603" i="1"/>
  <c r="G603" i="1" s="1"/>
  <c r="D602" i="1"/>
  <c r="C602" i="1"/>
  <c r="H602" i="1" s="1"/>
  <c r="D601" i="1"/>
  <c r="C601" i="1"/>
  <c r="G601" i="1" s="1"/>
  <c r="D600" i="1"/>
  <c r="C600" i="1"/>
  <c r="G600" i="1" s="1"/>
  <c r="D599" i="1"/>
  <c r="C599" i="1"/>
  <c r="G599" i="1" s="1"/>
  <c r="D598" i="1"/>
  <c r="C598" i="1"/>
  <c r="H598" i="1" s="1"/>
  <c r="D597" i="1"/>
  <c r="C597" i="1"/>
  <c r="G597" i="1" s="1"/>
  <c r="D596" i="1"/>
  <c r="C596" i="1"/>
  <c r="G596" i="1" s="1"/>
  <c r="D595" i="1"/>
  <c r="C595" i="1"/>
  <c r="G595" i="1" s="1"/>
  <c r="D594" i="1"/>
  <c r="C594" i="1"/>
  <c r="H594" i="1" s="1"/>
  <c r="D593" i="1"/>
  <c r="C593" i="1"/>
  <c r="G593" i="1" s="1"/>
  <c r="D592" i="1"/>
  <c r="C592" i="1"/>
  <c r="G592" i="1" s="1"/>
  <c r="D591" i="1"/>
  <c r="C591" i="1"/>
  <c r="G591" i="1" s="1"/>
  <c r="D590" i="1"/>
  <c r="C590" i="1"/>
  <c r="H590" i="1" s="1"/>
  <c r="D589" i="1"/>
  <c r="C589" i="1"/>
  <c r="H589" i="1" s="1"/>
  <c r="D588" i="1"/>
  <c r="C588" i="1"/>
  <c r="H588"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C578" i="1"/>
  <c r="H578" i="1" s="1"/>
  <c r="D577" i="1"/>
  <c r="C577" i="1"/>
  <c r="H577" i="1" s="1"/>
  <c r="D576" i="1"/>
  <c r="C576" i="1"/>
  <c r="H576" i="1" s="1"/>
  <c r="D575" i="1"/>
  <c r="C575" i="1"/>
  <c r="H575" i="1" s="1"/>
  <c r="C574" i="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3"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D305" i="1"/>
  <c r="C305" i="1"/>
  <c r="D304" i="1"/>
  <c r="C304" i="1"/>
  <c r="D303" i="1"/>
  <c r="C303" i="1"/>
  <c r="D302" i="1"/>
  <c r="C302" i="1"/>
  <c r="D301" i="1"/>
  <c r="C301" i="1"/>
  <c r="G301" i="1" s="1"/>
  <c r="D300" i="1"/>
  <c r="C300" i="1"/>
  <c r="G300" i="1" s="1"/>
  <c r="D299" i="1"/>
  <c r="C299" i="1"/>
  <c r="D298" i="1"/>
  <c r="H298" i="1" s="1"/>
  <c r="C298" i="1"/>
  <c r="D297" i="1"/>
  <c r="C297" i="1"/>
  <c r="D296" i="1"/>
  <c r="C296" i="1"/>
  <c r="D295" i="1"/>
  <c r="C295" i="1"/>
  <c r="D294" i="1"/>
  <c r="D292" i="1"/>
  <c r="C292" i="1"/>
  <c r="G292" i="1" s="1"/>
  <c r="D291" i="1"/>
  <c r="C291" i="1"/>
  <c r="D290" i="1"/>
  <c r="H290" i="1" s="1"/>
  <c r="C290" i="1"/>
  <c r="D289" i="1"/>
  <c r="C289" i="1"/>
  <c r="D288" i="1"/>
  <c r="C288" i="1"/>
  <c r="D284" i="1"/>
  <c r="C284" i="1"/>
  <c r="D283" i="1"/>
  <c r="C283" i="1"/>
  <c r="G283" i="1" s="1"/>
  <c r="D282" i="1"/>
  <c r="C282" i="1"/>
  <c r="D281" i="1"/>
  <c r="C281" i="1"/>
  <c r="G281" i="1" s="1"/>
  <c r="D280" i="1"/>
  <c r="C280" i="1"/>
  <c r="G280" i="1" s="1"/>
  <c r="D279" i="1"/>
  <c r="C279" i="1"/>
  <c r="D278" i="1"/>
  <c r="H278" i="1" s="1"/>
  <c r="C278" i="1"/>
  <c r="D277" i="1"/>
  <c r="C277" i="1"/>
  <c r="D276" i="1"/>
  <c r="C276" i="1"/>
  <c r="D275" i="1"/>
  <c r="C275" i="1"/>
  <c r="D274" i="1"/>
  <c r="H274" i="1" s="1"/>
  <c r="C274" i="1"/>
  <c r="D273" i="1"/>
  <c r="C273" i="1"/>
  <c r="D272" i="1"/>
  <c r="C272" i="1"/>
  <c r="D271" i="1"/>
  <c r="C271" i="1"/>
  <c r="G271" i="1" s="1"/>
  <c r="D270" i="1"/>
  <c r="C270" i="1"/>
  <c r="D269" i="1"/>
  <c r="C269" i="1"/>
  <c r="D268" i="1"/>
  <c r="C268" i="1"/>
  <c r="G268" i="1" s="1"/>
  <c r="D267" i="1"/>
  <c r="C267" i="1"/>
  <c r="D266" i="1"/>
  <c r="H266" i="1" s="1"/>
  <c r="C266" i="1"/>
  <c r="D265" i="1"/>
  <c r="C265" i="1"/>
  <c r="D264" i="1"/>
  <c r="C264" i="1"/>
  <c r="D263" i="1"/>
  <c r="C263" i="1"/>
  <c r="G263" i="1" s="1"/>
  <c r="D262" i="1"/>
  <c r="C262" i="1"/>
  <c r="D261" i="1"/>
  <c r="C261" i="1"/>
  <c r="G261" i="1" s="1"/>
  <c r="D260" i="1"/>
  <c r="C260" i="1"/>
  <c r="G260" i="1" s="1"/>
  <c r="D258" i="1"/>
  <c r="C258" i="1"/>
  <c r="D257" i="1"/>
  <c r="C257" i="1"/>
  <c r="G257" i="1" s="1"/>
  <c r="D256" i="1"/>
  <c r="C256" i="1"/>
  <c r="D255" i="1"/>
  <c r="C255" i="1"/>
  <c r="G255" i="1" s="1"/>
  <c r="D254" i="1"/>
  <c r="C254" i="1"/>
  <c r="D253" i="1"/>
  <c r="C253" i="1"/>
  <c r="G253" i="1" s="1"/>
  <c r="D252" i="1"/>
  <c r="C252" i="1"/>
  <c r="G252" i="1" s="1"/>
  <c r="D251" i="1"/>
  <c r="C251" i="1"/>
  <c r="D250" i="1"/>
  <c r="H250" i="1" s="1"/>
  <c r="C250" i="1"/>
  <c r="D249" i="1"/>
  <c r="C249" i="1"/>
  <c r="D247" i="1"/>
  <c r="C247" i="1"/>
  <c r="G247" i="1" s="1"/>
  <c r="D246" i="1"/>
  <c r="C246" i="1"/>
  <c r="D245" i="1"/>
  <c r="C245" i="1"/>
  <c r="G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D232" i="1"/>
  <c r="C232" i="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D219" i="1"/>
  <c r="C219" i="1"/>
  <c r="D218" i="1"/>
  <c r="C218" i="1"/>
  <c r="D217" i="1"/>
  <c r="C217" i="1"/>
  <c r="D216" i="1"/>
  <c r="C216" i="1"/>
  <c r="D215" i="1"/>
  <c r="C215" i="1"/>
  <c r="D214" i="1"/>
  <c r="C214" i="1"/>
  <c r="D213" i="1"/>
  <c r="C213" i="1"/>
  <c r="D212" i="1"/>
  <c r="C212"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D146" i="1"/>
  <c r="C146" i="1"/>
  <c r="D145" i="1"/>
  <c r="C145" i="1"/>
  <c r="D144" i="1"/>
  <c r="C144" i="1"/>
  <c r="D143" i="1"/>
  <c r="C143" i="1"/>
  <c r="D142" i="1"/>
  <c r="C142" i="1"/>
  <c r="D141" i="1"/>
  <c r="C141" i="1"/>
  <c r="D140" i="1"/>
  <c r="C140" i="1"/>
  <c r="D139" i="1"/>
  <c r="C139" i="1"/>
  <c r="D138" i="1"/>
  <c r="C138" i="1"/>
  <c r="D137" i="1"/>
  <c r="C137" i="1"/>
  <c r="D136" i="1"/>
  <c r="C136" i="1"/>
  <c r="D135" i="1"/>
  <c r="D134" i="1"/>
  <c r="C134" i="1"/>
  <c r="H134" i="1" s="1"/>
  <c r="D133" i="1"/>
  <c r="C133" i="1"/>
  <c r="H133" i="1" s="1"/>
  <c r="D132" i="1"/>
  <c r="C132" i="1"/>
  <c r="H132" i="1" s="1"/>
  <c r="D131" i="1"/>
  <c r="C131" i="1"/>
  <c r="H131" i="1" s="1"/>
  <c r="D130" i="1"/>
  <c r="C130" i="1"/>
  <c r="H130" i="1" s="1"/>
  <c r="D129" i="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H107" i="1" s="1"/>
  <c r="D106" i="1"/>
  <c r="C106" i="1"/>
  <c r="D105" i="1"/>
  <c r="C105" i="1"/>
  <c r="H105" i="1" s="1"/>
  <c r="D104" i="1"/>
  <c r="C104" i="1"/>
  <c r="H104" i="1" s="1"/>
  <c r="D103" i="1"/>
  <c r="C103"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D92" i="1"/>
  <c r="C92" i="1"/>
  <c r="H92" i="1" s="1"/>
  <c r="D91" i="1"/>
  <c r="C91" i="1"/>
  <c r="H91" i="1" s="1"/>
  <c r="D90" i="1"/>
  <c r="C90" i="1"/>
  <c r="D89" i="1"/>
  <c r="C89" i="1"/>
  <c r="D88" i="1"/>
  <c r="C88" i="1"/>
  <c r="D87" i="1"/>
  <c r="C87" i="1"/>
  <c r="D86" i="1"/>
  <c r="C86" i="1"/>
  <c r="H86" i="1" s="1"/>
  <c r="D85" i="1"/>
  <c r="C85" i="1"/>
  <c r="H85" i="1" s="1"/>
  <c r="D84" i="1"/>
  <c r="C84" i="1"/>
  <c r="H84" i="1" s="1"/>
  <c r="D83" i="1"/>
  <c r="C83" i="1"/>
  <c r="H83" i="1" s="1"/>
  <c r="D82" i="1"/>
  <c r="C82" i="1"/>
  <c r="H82" i="1" s="1"/>
  <c r="D81" i="1"/>
  <c r="C81" i="1"/>
  <c r="D80" i="1"/>
  <c r="C80" i="1"/>
  <c r="H80" i="1" s="1"/>
  <c r="D79" i="1"/>
  <c r="C79"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5" i="1"/>
  <c r="C45" i="1"/>
  <c r="D44" i="1"/>
  <c r="C44" i="1"/>
  <c r="D43" i="1"/>
  <c r="C43" i="1"/>
  <c r="D42" i="1"/>
  <c r="C42" i="1"/>
  <c r="D41" i="1"/>
  <c r="C41" i="1"/>
  <c r="D40" i="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D28" i="1"/>
  <c r="C28" i="1"/>
  <c r="H28" i="1" s="1"/>
  <c r="D27" i="1"/>
  <c r="C27" i="1"/>
  <c r="D26" i="1"/>
  <c r="C26" i="1"/>
  <c r="H26" i="1" s="1"/>
  <c r="D25" i="1"/>
  <c r="C25" i="1"/>
  <c r="D24" i="1"/>
  <c r="C24" i="1"/>
  <c r="H24" i="1" s="1"/>
  <c r="D23" i="1"/>
  <c r="C23" i="1"/>
  <c r="D22" i="1"/>
  <c r="C22" i="1"/>
  <c r="H22" i="1" s="1"/>
  <c r="D21" i="1"/>
  <c r="C21" i="1"/>
  <c r="H21" i="1" s="1"/>
  <c r="D20" i="1"/>
  <c r="C20" i="1"/>
  <c r="D19" i="1"/>
  <c r="C19" i="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D4" i="1"/>
  <c r="C4" i="1"/>
  <c r="H41" i="1" l="1"/>
  <c r="H42" i="1"/>
  <c r="H43" i="1"/>
  <c r="H44" i="1"/>
  <c r="H45" i="1"/>
  <c r="H47" i="1"/>
  <c r="H48" i="1"/>
  <c r="H49" i="1"/>
  <c r="H50" i="1"/>
  <c r="H51" i="1"/>
  <c r="H52" i="1"/>
  <c r="H53" i="1"/>
  <c r="H54" i="1"/>
  <c r="H60" i="1"/>
  <c r="H61" i="1"/>
  <c r="H62" i="1"/>
  <c r="H63" i="1"/>
  <c r="H64" i="1"/>
  <c r="H65" i="1"/>
  <c r="H66" i="1"/>
  <c r="H67" i="1"/>
  <c r="H68" i="1"/>
  <c r="H69" i="1"/>
  <c r="H70" i="1"/>
  <c r="H71" i="1"/>
  <c r="H72" i="1"/>
  <c r="H73" i="1"/>
  <c r="H74" i="1"/>
  <c r="H75" i="1"/>
  <c r="H76" i="1"/>
  <c r="H77" i="1"/>
  <c r="H247" i="1"/>
  <c r="H271" i="1"/>
  <c r="H263" i="1"/>
  <c r="H283" i="1"/>
  <c r="G666" i="1"/>
  <c r="G674" i="1"/>
  <c r="G682" i="1"/>
  <c r="G690" i="1"/>
  <c r="G698" i="1"/>
  <c r="G706" i="1"/>
  <c r="G714" i="1"/>
  <c r="G726" i="1"/>
  <c r="G988" i="1"/>
  <c r="G1002" i="1"/>
  <c r="G1005" i="1"/>
  <c r="G1010" i="1"/>
  <c r="G1012" i="1"/>
  <c r="G1014" i="1"/>
  <c r="G1016" i="1"/>
  <c r="G1018" i="1"/>
  <c r="G1020" i="1"/>
  <c r="G1022" i="1"/>
  <c r="G1025" i="1"/>
  <c r="G1029" i="1"/>
  <c r="G1031" i="1"/>
  <c r="G1036" i="1"/>
  <c r="G1038" i="1"/>
  <c r="G1042" i="1"/>
  <c r="G1049" i="1"/>
  <c r="G1051" i="1"/>
  <c r="G1052" i="1"/>
  <c r="G1053" i="1"/>
  <c r="G1055" i="1"/>
  <c r="G1059" i="1"/>
  <c r="G1060" i="1"/>
  <c r="G1061" i="1"/>
  <c r="G1062" i="1"/>
  <c r="G1063"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114" i="1"/>
  <c r="G1115" i="1"/>
  <c r="G1117" i="1"/>
  <c r="G1118" i="1"/>
  <c r="G1119" i="1"/>
  <c r="G1120" i="1"/>
  <c r="G1121" i="1"/>
  <c r="G1122" i="1"/>
  <c r="G1123" i="1"/>
  <c r="G1126" i="1"/>
  <c r="G1127" i="1"/>
  <c r="G1128" i="1"/>
  <c r="G1129" i="1"/>
  <c r="G1130" i="1"/>
  <c r="G1131" i="1"/>
  <c r="G1132" i="1"/>
  <c r="G1133" i="1"/>
  <c r="G1134" i="1"/>
  <c r="H1135" i="1"/>
  <c r="G1146" i="1"/>
  <c r="H108" i="1"/>
  <c r="H109" i="1"/>
  <c r="H111" i="1"/>
  <c r="H112" i="1"/>
  <c r="H113" i="1"/>
  <c r="H114" i="1"/>
  <c r="H115" i="1"/>
  <c r="H117" i="1"/>
  <c r="H119" i="1"/>
  <c r="H136" i="1"/>
  <c r="H137" i="1"/>
  <c r="H138" i="1"/>
  <c r="H139" i="1"/>
  <c r="H140" i="1"/>
  <c r="H141" i="1"/>
  <c r="H142" i="1"/>
  <c r="H143" i="1"/>
  <c r="H144" i="1"/>
  <c r="H145" i="1"/>
  <c r="H146" i="1"/>
  <c r="H151" i="1"/>
  <c r="H152" i="1"/>
  <c r="H153" i="1"/>
  <c r="H154" i="1"/>
  <c r="H156" i="1"/>
  <c r="H158" i="1"/>
  <c r="H167" i="1"/>
  <c r="H171" i="1"/>
  <c r="H178" i="1"/>
  <c r="H183" i="1"/>
  <c r="H190" i="1"/>
  <c r="H193" i="1"/>
  <c r="H194" i="1"/>
  <c r="H195" i="1"/>
  <c r="H196" i="1"/>
  <c r="H197" i="1"/>
  <c r="H198" i="1"/>
  <c r="H199" i="1"/>
  <c r="H200" i="1"/>
  <c r="H201" i="1"/>
  <c r="H202" i="1"/>
  <c r="H203" i="1"/>
  <c r="H204" i="1"/>
  <c r="H205" i="1"/>
  <c r="H208" i="1"/>
  <c r="H209" i="1"/>
  <c r="H210" i="1"/>
  <c r="H212" i="1"/>
  <c r="H213" i="1"/>
  <c r="H214" i="1"/>
  <c r="H215" i="1"/>
  <c r="H216" i="1"/>
  <c r="H217" i="1"/>
  <c r="H219" i="1"/>
  <c r="H246" i="1"/>
  <c r="G249" i="1"/>
  <c r="G251" i="1"/>
  <c r="H251" i="1"/>
  <c r="H254" i="1"/>
  <c r="H258" i="1"/>
  <c r="H262" i="1"/>
  <c r="G264" i="1"/>
  <c r="G265" i="1"/>
  <c r="G267" i="1"/>
  <c r="H267" i="1"/>
  <c r="G272" i="1"/>
  <c r="G273" i="1"/>
  <c r="G276" i="1"/>
  <c r="G277" i="1"/>
  <c r="G279" i="1"/>
  <c r="H279" i="1"/>
  <c r="H282" i="1"/>
  <c r="G284" i="1"/>
  <c r="G288" i="1"/>
  <c r="G289" i="1"/>
  <c r="G291" i="1"/>
  <c r="H291" i="1"/>
  <c r="G297" i="1"/>
  <c r="G299" i="1"/>
  <c r="H299" i="1"/>
  <c r="H435" i="1"/>
  <c r="H437" i="1"/>
  <c r="H439" i="1"/>
  <c r="H441" i="1"/>
  <c r="H443" i="1"/>
  <c r="H445" i="1"/>
  <c r="H447" i="1"/>
  <c r="H449" i="1"/>
  <c r="H451" i="1"/>
  <c r="H453" i="1"/>
  <c r="H455" i="1"/>
  <c r="H457" i="1"/>
  <c r="H459" i="1"/>
  <c r="H461" i="1"/>
  <c r="H463" i="1"/>
  <c r="H465" i="1"/>
  <c r="H480" i="1"/>
  <c r="H482" i="1"/>
  <c r="H484" i="1"/>
  <c r="H486" i="1"/>
  <c r="H488" i="1"/>
  <c r="H490" i="1"/>
  <c r="H492" i="1"/>
  <c r="H494" i="1"/>
  <c r="H496" i="1"/>
  <c r="H498" i="1"/>
  <c r="H500" i="1"/>
  <c r="H502" i="1"/>
  <c r="H504" i="1"/>
  <c r="H506" i="1"/>
  <c r="H508" i="1"/>
  <c r="H525" i="1"/>
  <c r="H527" i="1"/>
  <c r="H529" i="1"/>
  <c r="H531" i="1"/>
  <c r="H533" i="1"/>
  <c r="H535" i="1"/>
  <c r="H537" i="1"/>
  <c r="H539" i="1"/>
  <c r="H541" i="1"/>
  <c r="H543" i="1"/>
  <c r="H545" i="1"/>
  <c r="H547" i="1"/>
  <c r="H549" i="1"/>
  <c r="H551" i="1"/>
  <c r="H553" i="1"/>
  <c r="H555" i="1"/>
  <c r="H557" i="1"/>
  <c r="H558" i="1"/>
  <c r="H559" i="1"/>
  <c r="H560" i="1"/>
  <c r="H622" i="1"/>
  <c r="G623" i="1"/>
  <c r="H626" i="1"/>
  <c r="G627" i="1"/>
  <c r="G643" i="1"/>
  <c r="G644" i="1"/>
  <c r="G647" i="1"/>
  <c r="H650" i="1"/>
  <c r="G650" i="1"/>
  <c r="G651" i="1"/>
  <c r="G654" i="1"/>
  <c r="G655" i="1"/>
  <c r="G659" i="1"/>
  <c r="G663" i="1"/>
  <c r="H670" i="1"/>
  <c r="G670" i="1"/>
  <c r="G671" i="1"/>
  <c r="H678" i="1"/>
  <c r="G678" i="1"/>
  <c r="G679" i="1"/>
  <c r="H686" i="1"/>
  <c r="G686" i="1"/>
  <c r="G687" i="1"/>
  <c r="H694" i="1"/>
  <c r="G694" i="1"/>
  <c r="G695" i="1"/>
  <c r="H702" i="1"/>
  <c r="G702" i="1"/>
  <c r="G703" i="1"/>
  <c r="H710" i="1"/>
  <c r="G710" i="1"/>
  <c r="G711" i="1"/>
  <c r="H722" i="1"/>
  <c r="G722" i="1"/>
  <c r="G723" i="1"/>
  <c r="H989" i="1"/>
  <c r="H992" i="1"/>
  <c r="H994" i="1"/>
  <c r="H999" i="1"/>
  <c r="H1001" i="1"/>
  <c r="G1001" i="1"/>
  <c r="H1003" i="1"/>
  <c r="H1004" i="1"/>
  <c r="G1004" i="1"/>
  <c r="H1006" i="1"/>
  <c r="H1007" i="1"/>
  <c r="H1009" i="1"/>
  <c r="G1009" i="1"/>
  <c r="H1011" i="1"/>
  <c r="G1011" i="1"/>
  <c r="H1013" i="1"/>
  <c r="G1013" i="1"/>
  <c r="H1015" i="1"/>
  <c r="G1015" i="1"/>
  <c r="H1017" i="1"/>
  <c r="G1017" i="1"/>
  <c r="H1019" i="1"/>
  <c r="G1019" i="1"/>
  <c r="H1021" i="1"/>
  <c r="G1021" i="1"/>
  <c r="H1024" i="1"/>
  <c r="G1024" i="1"/>
  <c r="H1026" i="1"/>
  <c r="G1026" i="1"/>
  <c r="G1028" i="1"/>
  <c r="G1033" i="1"/>
  <c r="H1037" i="1"/>
  <c r="G1037" i="1"/>
  <c r="H1040" i="1"/>
  <c r="G1040" i="1"/>
  <c r="H1043" i="1"/>
  <c r="G1043" i="1"/>
  <c r="H1050" i="1"/>
  <c r="H1057" i="1"/>
  <c r="H1058" i="1"/>
  <c r="H1064" i="1"/>
  <c r="H1124" i="1"/>
  <c r="G1137" i="1"/>
  <c r="G1139" i="1"/>
  <c r="G1145" i="1"/>
  <c r="G1141" i="1"/>
  <c r="H1143" i="1"/>
  <c r="G1143" i="1"/>
  <c r="H1148" i="1"/>
  <c r="H1149" i="1"/>
  <c r="G1151" i="1"/>
  <c r="H1151" i="1"/>
  <c r="G1158" i="1"/>
  <c r="G1159" i="1"/>
  <c r="G1162" i="1"/>
  <c r="G1164" i="1"/>
  <c r="H1164" i="1"/>
  <c r="G1169" i="1"/>
  <c r="G1193" i="1"/>
  <c r="G1209" i="1"/>
  <c r="G1221" i="1"/>
  <c r="G1225" i="1"/>
  <c r="G1230" i="1"/>
  <c r="G1241" i="1"/>
  <c r="G1249" i="1"/>
  <c r="G1265" i="1"/>
  <c r="G1266" i="1"/>
  <c r="G1273" i="1"/>
  <c r="G1289" i="1"/>
  <c r="G1305" i="1"/>
  <c r="H1307" i="1"/>
  <c r="H1311" i="1"/>
  <c r="G1317" i="1"/>
  <c r="H1319" i="1"/>
  <c r="H1323" i="1"/>
  <c r="G1333" i="1"/>
  <c r="G1337" i="1"/>
  <c r="H1339" i="1"/>
  <c r="H1340" i="1"/>
  <c r="G1394" i="1"/>
  <c r="G1414" i="1"/>
  <c r="G1426" i="1"/>
  <c r="H1442" i="1"/>
  <c r="H1452" i="1"/>
  <c r="H1491" i="1"/>
  <c r="G1491" i="1"/>
  <c r="H1495" i="1"/>
  <c r="H1509" i="1"/>
  <c r="G1509" i="1"/>
  <c r="G1512" i="1"/>
  <c r="H1512" i="1"/>
  <c r="H1519" i="1"/>
  <c r="H1525" i="1"/>
  <c r="G1525" i="1"/>
  <c r="G1528" i="1"/>
  <c r="H1528" i="1"/>
  <c r="H1539" i="1"/>
  <c r="H1541" i="1"/>
  <c r="G1541" i="1"/>
  <c r="G1544" i="1"/>
  <c r="H1544" i="1"/>
  <c r="H1555" i="1"/>
  <c r="H1557" i="1"/>
  <c r="G1557" i="1"/>
  <c r="G1560" i="1"/>
  <c r="H1560" i="1"/>
  <c r="H1571" i="1"/>
  <c r="H1573" i="1"/>
  <c r="G1573" i="1"/>
  <c r="H1150" i="1"/>
  <c r="H1156" i="1"/>
  <c r="I1442" i="1"/>
  <c r="H1533" i="1"/>
  <c r="G1533" i="1"/>
  <c r="G1536" i="1"/>
  <c r="H1536" i="1"/>
  <c r="H1549" i="1"/>
  <c r="G1549" i="1"/>
  <c r="G1552" i="1"/>
  <c r="H1552" i="1"/>
  <c r="H1565" i="1"/>
  <c r="G1565" i="1"/>
  <c r="G1568" i="1"/>
  <c r="H1568" i="1"/>
  <c r="F83" i="4"/>
  <c r="E82" i="4"/>
  <c r="D78" i="1" s="1"/>
  <c r="D133" i="4"/>
  <c r="F188" i="4"/>
  <c r="F236" i="4"/>
  <c r="D252" i="4"/>
  <c r="F312" i="4"/>
  <c r="F364" i="4"/>
  <c r="F378" i="4"/>
  <c r="F391" i="4"/>
  <c r="F402" i="4"/>
  <c r="E515" i="4"/>
  <c r="D509" i="1" s="1"/>
  <c r="D529" i="4"/>
  <c r="C523" i="1" s="1"/>
  <c r="E529" i="4"/>
  <c r="E580" i="4"/>
  <c r="D574" i="1" s="1"/>
  <c r="H574" i="1" s="1"/>
  <c r="D593" i="4"/>
  <c r="E593" i="4"/>
  <c r="D587" i="1" s="1"/>
  <c r="E142" i="9"/>
  <c r="B142" i="9" s="1"/>
  <c r="E625" i="4"/>
  <c r="D619" i="1" s="1"/>
  <c r="E87" i="5"/>
  <c r="D1065" i="1" s="1"/>
  <c r="H1065" i="1" s="1"/>
  <c r="F88" i="5"/>
  <c r="E245" i="5"/>
  <c r="D1222" i="1" s="1"/>
  <c r="F250" i="5"/>
  <c r="F13" i="6"/>
  <c r="F28" i="6"/>
  <c r="F61" i="6"/>
  <c r="F82" i="6"/>
  <c r="D6" i="8"/>
  <c r="C1481" i="1" s="1"/>
  <c r="B22" i="9"/>
  <c r="B34" i="9"/>
  <c r="B42" i="9"/>
  <c r="B60" i="9"/>
  <c r="B62" i="9"/>
  <c r="B80" i="9"/>
  <c r="B91" i="9"/>
  <c r="B96" i="9"/>
  <c r="B107" i="9"/>
  <c r="B112" i="9"/>
  <c r="B123" i="9"/>
  <c r="B128" i="9"/>
  <c r="B139" i="9"/>
  <c r="B144" i="9"/>
  <c r="B155" i="9"/>
  <c r="B235" i="9"/>
  <c r="B239" i="9"/>
  <c r="B243" i="9"/>
  <c r="B247" i="9"/>
  <c r="B251" i="9"/>
  <c r="B255" i="9"/>
  <c r="B259" i="9"/>
  <c r="H1347" i="1"/>
  <c r="H1348" i="1"/>
  <c r="G1353" i="1"/>
  <c r="H1356" i="1"/>
  <c r="H1359" i="1"/>
  <c r="H1360" i="1"/>
  <c r="G1365" i="1"/>
  <c r="H1367" i="1"/>
  <c r="H1368" i="1"/>
  <c r="H1371" i="1"/>
  <c r="H1372" i="1"/>
  <c r="G1377" i="1"/>
  <c r="H1379" i="1"/>
  <c r="H1380" i="1"/>
  <c r="G1382" i="1"/>
  <c r="H1384" i="1"/>
  <c r="G1389" i="1"/>
  <c r="H1391" i="1"/>
  <c r="H1392" i="1"/>
  <c r="G1397" i="1"/>
  <c r="H1399" i="1"/>
  <c r="H1400" i="1"/>
  <c r="G1402" i="1"/>
  <c r="H1403" i="1"/>
  <c r="H1404" i="1"/>
  <c r="H1411" i="1"/>
  <c r="H1412" i="1"/>
  <c r="G1417" i="1"/>
  <c r="H1420" i="1"/>
  <c r="H1424" i="1"/>
  <c r="G1429" i="1"/>
  <c r="H1431" i="1"/>
  <c r="J1440" i="1"/>
  <c r="H1451" i="1"/>
  <c r="H1463" i="1"/>
  <c r="H1477" i="1"/>
  <c r="E252" i="4"/>
  <c r="D248" i="1" s="1"/>
  <c r="E421" i="4"/>
  <c r="F259" i="5"/>
  <c r="E21" i="9"/>
  <c r="B21" i="9" s="1"/>
  <c r="E24" i="9"/>
  <c r="B24" i="9" s="1"/>
  <c r="E28" i="9"/>
  <c r="B28" i="9" s="1"/>
  <c r="E30" i="9"/>
  <c r="B30" i="9" s="1"/>
  <c r="E31" i="9"/>
  <c r="B31" i="9" s="1"/>
  <c r="E36" i="9"/>
  <c r="B36" i="9" s="1"/>
  <c r="E38" i="9"/>
  <c r="B38" i="9" s="1"/>
  <c r="E44" i="9"/>
  <c r="B44" i="9" s="1"/>
  <c r="E48" i="9"/>
  <c r="B48" i="9" s="1"/>
  <c r="B49" i="9"/>
  <c r="B55" i="9"/>
  <c r="B59" i="9"/>
  <c r="B83" i="9"/>
  <c r="B88" i="9"/>
  <c r="B99" i="9"/>
  <c r="B104" i="9"/>
  <c r="B115" i="9"/>
  <c r="B120" i="9"/>
  <c r="B131" i="9"/>
  <c r="B136" i="9"/>
  <c r="B147" i="9"/>
  <c r="B152" i="9"/>
  <c r="B229" i="9"/>
  <c r="B230" i="9"/>
  <c r="B233" i="9"/>
  <c r="B234" i="9"/>
  <c r="B237" i="9"/>
  <c r="B238" i="9"/>
  <c r="B241" i="9"/>
  <c r="B242" i="9"/>
  <c r="B245" i="9"/>
  <c r="B246" i="9"/>
  <c r="B249" i="9"/>
  <c r="B250" i="9"/>
  <c r="B253" i="9"/>
  <c r="B254" i="9"/>
  <c r="B257" i="9"/>
  <c r="B258" i="9"/>
  <c r="B261" i="9"/>
  <c r="B262" i="9"/>
  <c r="B266" i="9"/>
  <c r="B270" i="9"/>
  <c r="E50" i="9"/>
  <c r="B50" i="9" s="1"/>
  <c r="E51" i="9"/>
  <c r="B51" i="9" s="1"/>
  <c r="E61" i="9"/>
  <c r="B61" i="9" s="1"/>
  <c r="E63" i="9"/>
  <c r="B63" i="9" s="1"/>
  <c r="E64" i="9"/>
  <c r="B64" i="9" s="1"/>
  <c r="E66" i="9"/>
  <c r="B66" i="9" s="1"/>
  <c r="E71" i="9"/>
  <c r="B71" i="9" s="1"/>
  <c r="E72" i="9"/>
  <c r="B72" i="9" s="1"/>
  <c r="E74" i="9"/>
  <c r="B74" i="9" s="1"/>
  <c r="E75" i="9"/>
  <c r="B75" i="9" s="1"/>
  <c r="E82" i="9"/>
  <c r="B82" i="9" s="1"/>
  <c r="E84" i="9"/>
  <c r="B84" i="9" s="1"/>
  <c r="E90" i="9"/>
  <c r="B90" i="9" s="1"/>
  <c r="E92" i="9"/>
  <c r="B92" i="9" s="1"/>
  <c r="E98" i="9"/>
  <c r="B98" i="9" s="1"/>
  <c r="E100" i="9"/>
  <c r="B100" i="9" s="1"/>
  <c r="E101" i="9"/>
  <c r="B101" i="9" s="1"/>
  <c r="E106" i="9"/>
  <c r="E108" i="9"/>
  <c r="B108" i="9" s="1"/>
  <c r="E109" i="9"/>
  <c r="B109" i="9" s="1"/>
  <c r="E114" i="9"/>
  <c r="E116" i="9"/>
  <c r="B116" i="9" s="1"/>
  <c r="E117" i="9"/>
  <c r="B117" i="9" s="1"/>
  <c r="E122" i="9"/>
  <c r="B122" i="9" s="1"/>
  <c r="E124" i="9"/>
  <c r="B124" i="9" s="1"/>
  <c r="E125" i="9"/>
  <c r="B125" i="9" s="1"/>
  <c r="E130" i="9"/>
  <c r="B130" i="9" s="1"/>
  <c r="E132" i="9"/>
  <c r="B132" i="9" s="1"/>
  <c r="E133" i="9"/>
  <c r="B133" i="9" s="1"/>
  <c r="E138" i="9"/>
  <c r="B138" i="9" s="1"/>
  <c r="E140" i="9"/>
  <c r="B140" i="9" s="1"/>
  <c r="E141" i="9"/>
  <c r="B141" i="9" s="1"/>
  <c r="E146" i="9"/>
  <c r="B146" i="9" s="1"/>
  <c r="E148" i="9"/>
  <c r="B148" i="9" s="1"/>
  <c r="E149" i="9"/>
  <c r="B149" i="9" s="1"/>
  <c r="E154" i="9"/>
  <c r="B154" i="9" s="1"/>
  <c r="E156" i="9"/>
  <c r="B156" i="9" s="1"/>
  <c r="E157" i="9"/>
  <c r="B157" i="9" s="1"/>
  <c r="F213" i="9"/>
  <c r="B213" i="9" s="1"/>
  <c r="F215" i="9"/>
  <c r="B215" i="9" s="1"/>
  <c r="F223" i="9"/>
  <c r="B223" i="9" s="1"/>
  <c r="F226" i="9"/>
  <c r="F227" i="9"/>
  <c r="B227" i="9" s="1"/>
  <c r="F231" i="9"/>
  <c r="B231" i="9" s="1"/>
  <c r="F263" i="9"/>
  <c r="B263" i="9" s="1"/>
  <c r="F267" i="9"/>
  <c r="B267" i="9" s="1"/>
  <c r="F271" i="9"/>
  <c r="B271" i="9" s="1"/>
  <c r="F275" i="9"/>
  <c r="B288" i="9"/>
  <c r="H654" i="1"/>
  <c r="D7" i="4"/>
  <c r="C3" i="1" s="1"/>
  <c r="H1479" i="1"/>
  <c r="I1479" i="1"/>
  <c r="E38" i="7"/>
  <c r="I31" i="3" s="1"/>
  <c r="J1474" i="1"/>
  <c r="G1474" i="1"/>
  <c r="H1473" i="1"/>
  <c r="J1472" i="1"/>
  <c r="H1471" i="1"/>
  <c r="G1470" i="1"/>
  <c r="E22" i="7"/>
  <c r="H1460" i="1"/>
  <c r="G1454" i="1"/>
  <c r="G1451" i="1"/>
  <c r="I1451" i="1" s="1"/>
  <c r="J1449" i="1"/>
  <c r="G1447" i="1"/>
  <c r="I1447" i="1" s="1"/>
  <c r="E6" i="7"/>
  <c r="D1437" i="1" s="1"/>
  <c r="J1444" i="1"/>
  <c r="J1442" i="1"/>
  <c r="J1441" i="1"/>
  <c r="H1439" i="1"/>
  <c r="C1475" i="1"/>
  <c r="G1475" i="1" s="1"/>
  <c r="D38" i="7"/>
  <c r="I1474" i="1"/>
  <c r="H1470" i="1"/>
  <c r="G1472" i="1"/>
  <c r="I1472" i="1" s="1"/>
  <c r="H1468" i="1"/>
  <c r="H1466" i="1"/>
  <c r="H1461" i="1"/>
  <c r="D22" i="7"/>
  <c r="H30" i="3" s="1"/>
  <c r="H1459" i="1"/>
  <c r="H1457" i="1"/>
  <c r="H1454" i="1"/>
  <c r="H1455" i="1"/>
  <c r="G1449" i="1"/>
  <c r="H1449" i="1"/>
  <c r="D6" i="7"/>
  <c r="J1445" i="1"/>
  <c r="G1444" i="1"/>
  <c r="I1444" i="1" s="1"/>
  <c r="H1444" i="1"/>
  <c r="G1440" i="1"/>
  <c r="C1438" i="1"/>
  <c r="G1438" i="1" s="1"/>
  <c r="H1440" i="1"/>
  <c r="B274" i="9"/>
  <c r="H1432" i="1"/>
  <c r="H1419" i="1"/>
  <c r="D1408" i="1"/>
  <c r="I27" i="3"/>
  <c r="H1408" i="1"/>
  <c r="G1410" i="1"/>
  <c r="F114" i="6"/>
  <c r="F107" i="6"/>
  <c r="F75" i="6"/>
  <c r="G1358" i="1"/>
  <c r="H1355" i="1"/>
  <c r="G1322" i="1"/>
  <c r="E5" i="6"/>
  <c r="D1299" i="1" s="1"/>
  <c r="F6" i="6"/>
  <c r="H1578" i="1"/>
  <c r="C1576" i="1"/>
  <c r="H1579" i="1"/>
  <c r="G1501" i="1"/>
  <c r="H1504" i="1"/>
  <c r="G1499" i="1"/>
  <c r="G1490" i="1"/>
  <c r="H1488" i="1"/>
  <c r="C1483" i="1"/>
  <c r="H1483" i="1" s="1"/>
  <c r="G1487" i="1"/>
  <c r="F216" i="9"/>
  <c r="B216" i="9" s="1"/>
  <c r="E283" i="9"/>
  <c r="B283" i="9" s="1"/>
  <c r="E280" i="9"/>
  <c r="B280" i="9" s="1"/>
  <c r="E281" i="9"/>
  <c r="B281" i="9" s="1"/>
  <c r="G1226" i="1"/>
  <c r="F246" i="5"/>
  <c r="G1218" i="1"/>
  <c r="F239" i="5"/>
  <c r="E290" i="9"/>
  <c r="B290" i="9" s="1"/>
  <c r="G1166" i="1"/>
  <c r="G1165" i="1"/>
  <c r="G1163" i="1"/>
  <c r="G1161" i="1"/>
  <c r="G1160" i="1"/>
  <c r="G1157" i="1"/>
  <c r="G1155" i="1"/>
  <c r="G1154" i="1"/>
  <c r="G1144" i="1"/>
  <c r="H1142" i="1"/>
  <c r="F164" i="5"/>
  <c r="G1124" i="1"/>
  <c r="G1136" i="1"/>
  <c r="H1125" i="1"/>
  <c r="F146" i="5"/>
  <c r="E287" i="9"/>
  <c r="B287" i="9" s="1"/>
  <c r="H1112" i="1"/>
  <c r="H1116" i="1"/>
  <c r="F134" i="5"/>
  <c r="H1113" i="1"/>
  <c r="F78" i="5"/>
  <c r="G1064" i="1"/>
  <c r="G1056" i="1"/>
  <c r="G1058" i="1"/>
  <c r="H1054" i="1"/>
  <c r="G1050" i="1"/>
  <c r="H1039" i="1"/>
  <c r="F56" i="5"/>
  <c r="H1035" i="1"/>
  <c r="H1030" i="1"/>
  <c r="H1032" i="1"/>
  <c r="F29" i="5"/>
  <c r="H1008" i="1"/>
  <c r="H1000" i="1"/>
  <c r="H998" i="1"/>
  <c r="H997" i="1"/>
  <c r="H1023" i="1"/>
  <c r="H1028" i="1"/>
  <c r="E12" i="5"/>
  <c r="D990" i="1" s="1"/>
  <c r="F19" i="5"/>
  <c r="H996" i="1"/>
  <c r="H995" i="1"/>
  <c r="H993" i="1"/>
  <c r="H991" i="1"/>
  <c r="F8" i="5"/>
  <c r="H987" i="1"/>
  <c r="H986" i="1"/>
  <c r="E70" i="9"/>
  <c r="B70" i="9" s="1"/>
  <c r="E68" i="9"/>
  <c r="B68" i="9" s="1"/>
  <c r="E57" i="9"/>
  <c r="B57" i="9" s="1"/>
  <c r="H752" i="1"/>
  <c r="H718" i="1"/>
  <c r="F221" i="9"/>
  <c r="B221" i="9" s="1"/>
  <c r="F219" i="9"/>
  <c r="H662" i="1"/>
  <c r="H658" i="1"/>
  <c r="G645" i="1"/>
  <c r="F652" i="4"/>
  <c r="G631" i="1"/>
  <c r="E644" i="4"/>
  <c r="D638" i="1" s="1"/>
  <c r="E363" i="4"/>
  <c r="D358" i="1" s="1"/>
  <c r="F369" i="4"/>
  <c r="E351" i="4"/>
  <c r="F356" i="4"/>
  <c r="E298" i="4"/>
  <c r="G295" i="1"/>
  <c r="G296" i="1"/>
  <c r="F416" i="4"/>
  <c r="E273" i="9"/>
  <c r="B273" i="9" s="1"/>
  <c r="G275" i="1"/>
  <c r="F273" i="4"/>
  <c r="E263" i="4"/>
  <c r="D259" i="1" s="1"/>
  <c r="G269" i="1"/>
  <c r="E225" i="9"/>
  <c r="B225" i="9" s="1"/>
  <c r="G256" i="1"/>
  <c r="H232" i="1"/>
  <c r="H233" i="1"/>
  <c r="H218" i="1"/>
  <c r="E215" i="4"/>
  <c r="D211" i="1" s="1"/>
  <c r="F219" i="4"/>
  <c r="H207" i="1"/>
  <c r="H206" i="1"/>
  <c r="F210" i="4"/>
  <c r="H191" i="1"/>
  <c r="H189" i="1"/>
  <c r="H184" i="1"/>
  <c r="H188" i="1"/>
  <c r="H187" i="1"/>
  <c r="H186" i="1"/>
  <c r="F222" i="9"/>
  <c r="E45" i="9"/>
  <c r="B45" i="9" s="1"/>
  <c r="H185" i="1"/>
  <c r="H182" i="1"/>
  <c r="F220" i="9"/>
  <c r="B220" i="9" s="1"/>
  <c r="H181" i="1"/>
  <c r="H180" i="1"/>
  <c r="E43" i="9"/>
  <c r="B43" i="9" s="1"/>
  <c r="F218" i="9"/>
  <c r="F177" i="4"/>
  <c r="H179" i="1"/>
  <c r="H177" i="1"/>
  <c r="H176" i="1"/>
  <c r="H175" i="1"/>
  <c r="H174" i="1"/>
  <c r="H173" i="1"/>
  <c r="H172" i="1"/>
  <c r="H170" i="1"/>
  <c r="H169" i="1"/>
  <c r="H168" i="1"/>
  <c r="H166" i="1"/>
  <c r="F169" i="4"/>
  <c r="H165" i="1"/>
  <c r="H164" i="1"/>
  <c r="H163" i="1"/>
  <c r="H162" i="1"/>
  <c r="E40" i="9"/>
  <c r="B40" i="9" s="1"/>
  <c r="H160" i="1"/>
  <c r="H161" i="1"/>
  <c r="H155" i="1"/>
  <c r="H157" i="1"/>
  <c r="F159" i="4"/>
  <c r="E152" i="4"/>
  <c r="D148" i="1" s="1"/>
  <c r="E39" i="9"/>
  <c r="B39" i="9" s="1"/>
  <c r="F217" i="9"/>
  <c r="B217" i="9" s="1"/>
  <c r="H149" i="1"/>
  <c r="H150" i="1"/>
  <c r="F153" i="4"/>
  <c r="H118" i="1"/>
  <c r="F120" i="4"/>
  <c r="H116" i="1"/>
  <c r="E106" i="4"/>
  <c r="D102" i="1" s="1"/>
  <c r="H110" i="1"/>
  <c r="F107" i="4"/>
  <c r="H106" i="1"/>
  <c r="H103" i="1"/>
  <c r="H93" i="1"/>
  <c r="H90" i="1"/>
  <c r="H89" i="1"/>
  <c r="H87" i="1"/>
  <c r="H88" i="1"/>
  <c r="H79" i="1"/>
  <c r="H81" i="1"/>
  <c r="H59" i="1"/>
  <c r="H58" i="1"/>
  <c r="E27" i="9"/>
  <c r="B27" i="9" s="1"/>
  <c r="H57" i="1"/>
  <c r="H55" i="1"/>
  <c r="E50" i="4"/>
  <c r="D46" i="1" s="1"/>
  <c r="E25" i="9"/>
  <c r="B25" i="9" s="1"/>
  <c r="H56" i="1"/>
  <c r="F59" i="4"/>
  <c r="F214" i="9"/>
  <c r="B214" i="9" s="1"/>
  <c r="H29" i="1"/>
  <c r="H25" i="1"/>
  <c r="F29" i="4"/>
  <c r="H27" i="1"/>
  <c r="H23" i="1"/>
  <c r="H20" i="1"/>
  <c r="H19" i="1"/>
  <c r="F23" i="4"/>
  <c r="E23" i="9"/>
  <c r="B23" i="9" s="1"/>
  <c r="H4" i="1"/>
  <c r="E7" i="4"/>
  <c r="D3" i="1" s="1"/>
  <c r="G3" i="1" s="1"/>
  <c r="H5" i="1"/>
  <c r="F115" i="6"/>
  <c r="G1401" i="1"/>
  <c r="G1369" i="1"/>
  <c r="D5" i="6"/>
  <c r="G1301" i="1"/>
  <c r="E284" i="9"/>
  <c r="B284" i="9" s="1"/>
  <c r="G1233" i="1"/>
  <c r="F258" i="5"/>
  <c r="C1235" i="1"/>
  <c r="G1235" i="1" s="1"/>
  <c r="C1227" i="1"/>
  <c r="G1227" i="1" s="1"/>
  <c r="C1223" i="1"/>
  <c r="G1223" i="1" s="1"/>
  <c r="E279" i="9"/>
  <c r="B279" i="9" s="1"/>
  <c r="D238" i="5"/>
  <c r="H1165" i="1"/>
  <c r="H1157" i="1"/>
  <c r="H1160" i="1"/>
  <c r="G1044" i="1"/>
  <c r="H1147" i="1"/>
  <c r="H1144" i="1"/>
  <c r="G1142" i="1"/>
  <c r="G1125" i="1"/>
  <c r="G1112" i="1"/>
  <c r="G1113" i="1"/>
  <c r="G1116" i="1"/>
  <c r="H1056" i="1"/>
  <c r="G1054" i="1"/>
  <c r="H1047" i="1"/>
  <c r="G1047" i="1"/>
  <c r="C1048" i="1"/>
  <c r="F70" i="5"/>
  <c r="G1045" i="1"/>
  <c r="G1041" i="1"/>
  <c r="G1039" i="1"/>
  <c r="G1035" i="1"/>
  <c r="G1034" i="1"/>
  <c r="G1030" i="1"/>
  <c r="G1023" i="1"/>
  <c r="G1027" i="1"/>
  <c r="G1007" i="1"/>
  <c r="G1006" i="1"/>
  <c r="G1003" i="1"/>
  <c r="G999" i="1"/>
  <c r="D12" i="5"/>
  <c r="C990" i="1" s="1"/>
  <c r="G998" i="1"/>
  <c r="G997" i="1"/>
  <c r="G996" i="1"/>
  <c r="G994" i="1"/>
  <c r="G991" i="1"/>
  <c r="G989" i="1"/>
  <c r="G987" i="1"/>
  <c r="G986" i="1"/>
  <c r="E67" i="9"/>
  <c r="B67" i="9" s="1"/>
  <c r="G715" i="1"/>
  <c r="B219" i="9"/>
  <c r="G662" i="1"/>
  <c r="G658" i="1"/>
  <c r="G646" i="1"/>
  <c r="G642" i="1"/>
  <c r="H295" i="1"/>
  <c r="D643" i="4"/>
  <c r="H275" i="1"/>
  <c r="D263" i="4"/>
  <c r="C259" i="1" s="1"/>
  <c r="H270" i="1"/>
  <c r="F263" i="4"/>
  <c r="F264" i="4"/>
  <c r="B226" i="9"/>
  <c r="C248" i="1"/>
  <c r="G248" i="1" s="1"/>
  <c r="F252" i="4"/>
  <c r="F259" i="4"/>
  <c r="H255" i="1"/>
  <c r="D215" i="4"/>
  <c r="B222" i="9"/>
  <c r="E46" i="9"/>
  <c r="B46" i="9" s="1"/>
  <c r="E26" i="9"/>
  <c r="B26" i="9" s="1"/>
  <c r="G4" i="1"/>
  <c r="G6" i="1"/>
  <c r="G8" i="1"/>
  <c r="G11" i="1"/>
  <c r="G13" i="1"/>
  <c r="G15" i="1"/>
  <c r="G17" i="1"/>
  <c r="G19" i="1"/>
  <c r="G21" i="1"/>
  <c r="G23" i="1"/>
  <c r="G25" i="1"/>
  <c r="G28" i="1"/>
  <c r="G30" i="1"/>
  <c r="G32" i="1"/>
  <c r="G34" i="1"/>
  <c r="G36" i="1"/>
  <c r="G38" i="1"/>
  <c r="G42" i="1"/>
  <c r="G44" i="1"/>
  <c r="G47" i="1"/>
  <c r="G49" i="1"/>
  <c r="G51" i="1"/>
  <c r="G53" i="1"/>
  <c r="G55" i="1"/>
  <c r="G58" i="1"/>
  <c r="G60" i="1"/>
  <c r="G62" i="1"/>
  <c r="G64" i="1"/>
  <c r="G66" i="1"/>
  <c r="G68" i="1"/>
  <c r="G70" i="1"/>
  <c r="G73" i="1"/>
  <c r="G75" i="1"/>
  <c r="G77" i="1"/>
  <c r="G79" i="1"/>
  <c r="G81" i="1"/>
  <c r="G83" i="1"/>
  <c r="G85" i="1"/>
  <c r="G88" i="1"/>
  <c r="G90" i="1"/>
  <c r="G92" i="1"/>
  <c r="G94" i="1"/>
  <c r="G96" i="1"/>
  <c r="G98" i="1"/>
  <c r="G100" i="1"/>
  <c r="G104" i="1"/>
  <c r="G106" i="1"/>
  <c r="G108" i="1"/>
  <c r="G110" i="1"/>
  <c r="G112" i="1"/>
  <c r="G115" i="1"/>
  <c r="G117" i="1"/>
  <c r="G122" i="1"/>
  <c r="G124" i="1"/>
  <c r="G126" i="1"/>
  <c r="G128" i="1"/>
  <c r="G130" i="1"/>
  <c r="G132" i="1"/>
  <c r="G137" i="1"/>
  <c r="G139" i="1"/>
  <c r="G141" i="1"/>
  <c r="G142" i="1"/>
  <c r="G143" i="1"/>
  <c r="G144" i="1"/>
  <c r="G145" i="1"/>
  <c r="G146" i="1"/>
  <c r="G149" i="1"/>
  <c r="G150" i="1"/>
  <c r="G151" i="1"/>
  <c r="G152" i="1"/>
  <c r="G153" i="1"/>
  <c r="G154" i="1"/>
  <c r="G155" i="1"/>
  <c r="G156" i="1"/>
  <c r="G157" i="1"/>
  <c r="G158"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1" i="1"/>
  <c r="G222" i="1"/>
  <c r="G223" i="1"/>
  <c r="G224" i="1"/>
  <c r="G225" i="1"/>
  <c r="G226" i="1"/>
  <c r="G227" i="1"/>
  <c r="G228" i="1"/>
  <c r="G229" i="1"/>
  <c r="G230" i="1"/>
  <c r="G231" i="1"/>
  <c r="G232" i="1"/>
  <c r="G233" i="1"/>
  <c r="G234" i="1"/>
  <c r="G235" i="1"/>
  <c r="G236" i="1"/>
  <c r="G237" i="1"/>
  <c r="G238" i="1"/>
  <c r="G239" i="1"/>
  <c r="G240" i="1"/>
  <c r="G241" i="1"/>
  <c r="G242" i="1"/>
  <c r="G243" i="1"/>
  <c r="G244" i="1"/>
  <c r="H245" i="1"/>
  <c r="H249" i="1"/>
  <c r="H253" i="1"/>
  <c r="H257" i="1"/>
  <c r="H261" i="1"/>
  <c r="H265" i="1"/>
  <c r="H269" i="1"/>
  <c r="H273" i="1"/>
  <c r="H277" i="1"/>
  <c r="H281" i="1"/>
  <c r="H289" i="1"/>
  <c r="H297" i="1"/>
  <c r="H301" i="1"/>
  <c r="G5" i="1"/>
  <c r="G7" i="1"/>
  <c r="G9" i="1"/>
  <c r="G10" i="1"/>
  <c r="G12" i="1"/>
  <c r="G14" i="1"/>
  <c r="G16" i="1"/>
  <c r="G18" i="1"/>
  <c r="G20" i="1"/>
  <c r="G22" i="1"/>
  <c r="G24" i="1"/>
  <c r="G26" i="1"/>
  <c r="G27" i="1"/>
  <c r="G29" i="1"/>
  <c r="G31" i="1"/>
  <c r="G33" i="1"/>
  <c r="G35" i="1"/>
  <c r="G37" i="1"/>
  <c r="G39" i="1"/>
  <c r="G41" i="1"/>
  <c r="G43" i="1"/>
  <c r="G45" i="1"/>
  <c r="G48" i="1"/>
  <c r="G50" i="1"/>
  <c r="G52" i="1"/>
  <c r="G54" i="1"/>
  <c r="G56" i="1"/>
  <c r="G57" i="1"/>
  <c r="G59" i="1"/>
  <c r="G61" i="1"/>
  <c r="G63" i="1"/>
  <c r="G65" i="1"/>
  <c r="G67" i="1"/>
  <c r="G69" i="1"/>
  <c r="G71" i="1"/>
  <c r="G72" i="1"/>
  <c r="G74" i="1"/>
  <c r="G76" i="1"/>
  <c r="G80" i="1"/>
  <c r="G82" i="1"/>
  <c r="G84" i="1"/>
  <c r="G86" i="1"/>
  <c r="G87" i="1"/>
  <c r="G89" i="1"/>
  <c r="G91" i="1"/>
  <c r="G93" i="1"/>
  <c r="G95" i="1"/>
  <c r="G97" i="1"/>
  <c r="G99" i="1"/>
  <c r="G101" i="1"/>
  <c r="G103" i="1"/>
  <c r="G105" i="1"/>
  <c r="G107" i="1"/>
  <c r="G109" i="1"/>
  <c r="G111" i="1"/>
  <c r="G113" i="1"/>
  <c r="G114" i="1"/>
  <c r="G116" i="1"/>
  <c r="G118" i="1"/>
  <c r="G119" i="1"/>
  <c r="G121" i="1"/>
  <c r="G123" i="1"/>
  <c r="G125" i="1"/>
  <c r="G127" i="1"/>
  <c r="G131" i="1"/>
  <c r="G133" i="1"/>
  <c r="G134" i="1"/>
  <c r="G136" i="1"/>
  <c r="G138" i="1"/>
  <c r="G140" i="1"/>
  <c r="G246" i="1"/>
  <c r="H248" i="1"/>
  <c r="G250" i="1"/>
  <c r="H252" i="1"/>
  <c r="G254" i="1"/>
  <c r="H256" i="1"/>
  <c r="G258" i="1"/>
  <c r="H260" i="1"/>
  <c r="G262" i="1"/>
  <c r="H264" i="1"/>
  <c r="G266" i="1"/>
  <c r="H268" i="1"/>
  <c r="G270" i="1"/>
  <c r="H272" i="1"/>
  <c r="G274" i="1"/>
  <c r="H276" i="1"/>
  <c r="G278" i="1"/>
  <c r="H280" i="1"/>
  <c r="G282" i="1"/>
  <c r="H284" i="1"/>
  <c r="H288" i="1"/>
  <c r="G290" i="1"/>
  <c r="H292" i="1"/>
  <c r="H296" i="1"/>
  <c r="G298" i="1"/>
  <c r="H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8" i="1"/>
  <c r="G348" i="1"/>
  <c r="H350" i="1"/>
  <c r="G350" i="1"/>
  <c r="H352" i="1"/>
  <c r="G352" i="1"/>
  <c r="H354" i="1"/>
  <c r="G354" i="1"/>
  <c r="H356" i="1"/>
  <c r="G356" i="1"/>
  <c r="H360" i="1"/>
  <c r="G360" i="1"/>
  <c r="H362" i="1"/>
  <c r="G362" i="1"/>
  <c r="H364" i="1"/>
  <c r="G364" i="1"/>
  <c r="H366" i="1"/>
  <c r="G366" i="1"/>
  <c r="H368" i="1"/>
  <c r="G368"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4" i="1"/>
  <c r="G404" i="1"/>
  <c r="H406" i="1"/>
  <c r="G406" i="1"/>
  <c r="H412" i="1"/>
  <c r="G412" i="1"/>
  <c r="H416" i="1"/>
  <c r="G416" i="1"/>
  <c r="H418" i="1"/>
  <c r="G418" i="1"/>
  <c r="H420" i="1"/>
  <c r="G420" i="1"/>
  <c r="H422" i="1"/>
  <c r="G422" i="1"/>
  <c r="H424" i="1"/>
  <c r="G424" i="1"/>
  <c r="H426" i="1"/>
  <c r="G426" i="1"/>
  <c r="H428" i="1"/>
  <c r="G428" i="1"/>
  <c r="H430" i="1"/>
  <c r="G430" i="1"/>
  <c r="H432" i="1"/>
  <c r="G432" i="1"/>
  <c r="H434" i="1"/>
  <c r="H436" i="1"/>
  <c r="H438" i="1"/>
  <c r="H440" i="1"/>
  <c r="H442" i="1"/>
  <c r="H444" i="1"/>
  <c r="H446" i="1"/>
  <c r="H448" i="1"/>
  <c r="H450" i="1"/>
  <c r="H452" i="1"/>
  <c r="H454" i="1"/>
  <c r="H456" i="1"/>
  <c r="H458" i="1"/>
  <c r="H460" i="1"/>
  <c r="H462" i="1"/>
  <c r="H464" i="1"/>
  <c r="H479" i="1"/>
  <c r="H481" i="1"/>
  <c r="H483" i="1"/>
  <c r="H485" i="1"/>
  <c r="H487" i="1"/>
  <c r="H489" i="1"/>
  <c r="H491" i="1"/>
  <c r="H493" i="1"/>
  <c r="H495" i="1"/>
  <c r="H497" i="1"/>
  <c r="H499" i="1"/>
  <c r="H501" i="1"/>
  <c r="H503" i="1"/>
  <c r="H505" i="1"/>
  <c r="H507" i="1"/>
  <c r="H524" i="1"/>
  <c r="H526" i="1"/>
  <c r="H528" i="1"/>
  <c r="H530" i="1"/>
  <c r="H532" i="1"/>
  <c r="H534" i="1"/>
  <c r="H536" i="1"/>
  <c r="H538" i="1"/>
  <c r="H540" i="1"/>
  <c r="H542" i="1"/>
  <c r="H544" i="1"/>
  <c r="H546" i="1"/>
  <c r="H548" i="1"/>
  <c r="H550" i="1"/>
  <c r="H552" i="1"/>
  <c r="H554" i="1"/>
  <c r="H556"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41" i="1"/>
  <c r="G341" i="1"/>
  <c r="H343" i="1"/>
  <c r="G343" i="1"/>
  <c r="H347" i="1"/>
  <c r="G347" i="1"/>
  <c r="H349" i="1"/>
  <c r="G349" i="1"/>
  <c r="H351" i="1"/>
  <c r="G351" i="1"/>
  <c r="H353" i="1"/>
  <c r="G353" i="1"/>
  <c r="H355" i="1"/>
  <c r="G355"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3" i="1"/>
  <c r="G393" i="1"/>
  <c r="H395" i="1"/>
  <c r="G395" i="1"/>
  <c r="H397" i="1"/>
  <c r="G397" i="1"/>
  <c r="H399" i="1"/>
  <c r="G399" i="1"/>
  <c r="H401" i="1"/>
  <c r="G401" i="1"/>
  <c r="H405" i="1"/>
  <c r="G405" i="1"/>
  <c r="H411" i="1"/>
  <c r="G411" i="1"/>
  <c r="H413" i="1"/>
  <c r="G413" i="1"/>
  <c r="H417" i="1"/>
  <c r="G417" i="1"/>
  <c r="H419" i="1"/>
  <c r="G419" i="1"/>
  <c r="H421" i="1"/>
  <c r="G421" i="1"/>
  <c r="H423" i="1"/>
  <c r="G423" i="1"/>
  <c r="H425" i="1"/>
  <c r="G425" i="1"/>
  <c r="H427" i="1"/>
  <c r="G427" i="1"/>
  <c r="H429" i="1"/>
  <c r="G429" i="1"/>
  <c r="H431" i="1"/>
  <c r="G431" i="1"/>
  <c r="H433"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7" i="1"/>
  <c r="G468" i="1"/>
  <c r="G469" i="1"/>
  <c r="G470" i="1"/>
  <c r="G471" i="1"/>
  <c r="G472" i="1"/>
  <c r="G473" i="1"/>
  <c r="G474" i="1"/>
  <c r="G475" i="1"/>
  <c r="G476" i="1"/>
  <c r="G477"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8" i="1"/>
  <c r="G589" i="1"/>
  <c r="G590" i="1"/>
  <c r="H593" i="1"/>
  <c r="H597" i="1"/>
  <c r="H601" i="1"/>
  <c r="H605" i="1"/>
  <c r="H609" i="1"/>
  <c r="H613" i="1"/>
  <c r="H617" i="1"/>
  <c r="H621" i="1"/>
  <c r="H625" i="1"/>
  <c r="H641" i="1"/>
  <c r="H645" i="1"/>
  <c r="H649" i="1"/>
  <c r="H653" i="1"/>
  <c r="H657" i="1"/>
  <c r="H661" i="1"/>
  <c r="H665" i="1"/>
  <c r="H669" i="1"/>
  <c r="H673" i="1"/>
  <c r="H677" i="1"/>
  <c r="H681" i="1"/>
  <c r="H685" i="1"/>
  <c r="H689" i="1"/>
  <c r="H693" i="1"/>
  <c r="H697" i="1"/>
  <c r="H701" i="1"/>
  <c r="H705" i="1"/>
  <c r="H709" i="1"/>
  <c r="H713" i="1"/>
  <c r="H717" i="1"/>
  <c r="H721" i="1"/>
  <c r="H725" i="1"/>
  <c r="H592" i="1"/>
  <c r="G594" i="1"/>
  <c r="H596" i="1"/>
  <c r="G598" i="1"/>
  <c r="H600" i="1"/>
  <c r="G602" i="1"/>
  <c r="H604" i="1"/>
  <c r="G606" i="1"/>
  <c r="H608" i="1"/>
  <c r="G610" i="1"/>
  <c r="H612" i="1"/>
  <c r="G614" i="1"/>
  <c r="H616" i="1"/>
  <c r="G618" i="1"/>
  <c r="H620" i="1"/>
  <c r="G622" i="1"/>
  <c r="H624" i="1"/>
  <c r="G626" i="1"/>
  <c r="H628" i="1"/>
  <c r="H632" i="1"/>
  <c r="H644" i="1"/>
  <c r="H648" i="1"/>
  <c r="H652" i="1"/>
  <c r="H656" i="1"/>
  <c r="H660" i="1"/>
  <c r="H664" i="1"/>
  <c r="H668" i="1"/>
  <c r="H672" i="1"/>
  <c r="H676" i="1"/>
  <c r="H680" i="1"/>
  <c r="H684" i="1"/>
  <c r="H688" i="1"/>
  <c r="H692" i="1"/>
  <c r="H696" i="1"/>
  <c r="H700" i="1"/>
  <c r="H704" i="1"/>
  <c r="H708" i="1"/>
  <c r="H712" i="1"/>
  <c r="H716" i="1"/>
  <c r="H720" i="1"/>
  <c r="H724" i="1"/>
  <c r="G731" i="1"/>
  <c r="H731" i="1"/>
  <c r="G734" i="1"/>
  <c r="H734" i="1"/>
  <c r="G739" i="1"/>
  <c r="H739" i="1"/>
  <c r="G742" i="1"/>
  <c r="H742" i="1"/>
  <c r="G747" i="1"/>
  <c r="H747" i="1"/>
  <c r="G750" i="1"/>
  <c r="H750" i="1"/>
  <c r="G755" i="1"/>
  <c r="H755" i="1"/>
  <c r="G758" i="1"/>
  <c r="H758" i="1"/>
  <c r="G763" i="1"/>
  <c r="H763" i="1"/>
  <c r="G766" i="1"/>
  <c r="H766" i="1"/>
  <c r="G771" i="1"/>
  <c r="H771" i="1"/>
  <c r="G774" i="1"/>
  <c r="H774" i="1"/>
  <c r="G779" i="1"/>
  <c r="H779" i="1"/>
  <c r="G782" i="1"/>
  <c r="H782" i="1"/>
  <c r="G787" i="1"/>
  <c r="H787" i="1"/>
  <c r="G790" i="1"/>
  <c r="H790" i="1"/>
  <c r="H591" i="1"/>
  <c r="H595" i="1"/>
  <c r="H599" i="1"/>
  <c r="H603" i="1"/>
  <c r="H607" i="1"/>
  <c r="H611" i="1"/>
  <c r="H615" i="1"/>
  <c r="H623" i="1"/>
  <c r="H627" i="1"/>
  <c r="H631" i="1"/>
  <c r="H643" i="1"/>
  <c r="H647" i="1"/>
  <c r="H651" i="1"/>
  <c r="H655" i="1"/>
  <c r="H659" i="1"/>
  <c r="H663" i="1"/>
  <c r="H667" i="1"/>
  <c r="H671" i="1"/>
  <c r="H675" i="1"/>
  <c r="H679" i="1"/>
  <c r="H683" i="1"/>
  <c r="H687" i="1"/>
  <c r="H691" i="1"/>
  <c r="H695" i="1"/>
  <c r="H699" i="1"/>
  <c r="H703" i="1"/>
  <c r="H707" i="1"/>
  <c r="H711" i="1"/>
  <c r="H715" i="1"/>
  <c r="H719" i="1"/>
  <c r="H723" i="1"/>
  <c r="H727" i="1"/>
  <c r="G730" i="1"/>
  <c r="H730" i="1"/>
  <c r="G735" i="1"/>
  <c r="H735" i="1"/>
  <c r="G738" i="1"/>
  <c r="H738" i="1"/>
  <c r="G743" i="1"/>
  <c r="H743" i="1"/>
  <c r="G746" i="1"/>
  <c r="H746" i="1"/>
  <c r="G751" i="1"/>
  <c r="H751" i="1"/>
  <c r="G754" i="1"/>
  <c r="H754" i="1"/>
  <c r="G759" i="1"/>
  <c r="H759" i="1"/>
  <c r="G762" i="1"/>
  <c r="H762" i="1"/>
  <c r="G767" i="1"/>
  <c r="H767" i="1"/>
  <c r="G770" i="1"/>
  <c r="H770" i="1"/>
  <c r="G775" i="1"/>
  <c r="H775" i="1"/>
  <c r="G778" i="1"/>
  <c r="H778" i="1"/>
  <c r="G783" i="1"/>
  <c r="H783" i="1"/>
  <c r="G786" i="1"/>
  <c r="H786"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G728" i="1"/>
  <c r="G732" i="1"/>
  <c r="G736" i="1"/>
  <c r="G740" i="1"/>
  <c r="G744" i="1"/>
  <c r="G748" i="1"/>
  <c r="G752" i="1"/>
  <c r="G756" i="1"/>
  <c r="G760" i="1"/>
  <c r="G764" i="1"/>
  <c r="G768" i="1"/>
  <c r="G772" i="1"/>
  <c r="G776" i="1"/>
  <c r="G780" i="1"/>
  <c r="G784" i="1"/>
  <c r="G788"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G791" i="1"/>
  <c r="H983" i="1"/>
  <c r="G983" i="1"/>
  <c r="G729" i="1"/>
  <c r="G733" i="1"/>
  <c r="G737" i="1"/>
  <c r="G741" i="1"/>
  <c r="G745" i="1"/>
  <c r="G749" i="1"/>
  <c r="G753" i="1"/>
  <c r="G757" i="1"/>
  <c r="G761" i="1"/>
  <c r="G765" i="1"/>
  <c r="G769" i="1"/>
  <c r="G773" i="1"/>
  <c r="G777" i="1"/>
  <c r="G781" i="1"/>
  <c r="G785" i="1"/>
  <c r="G789" i="1"/>
  <c r="H791" i="1"/>
  <c r="H1154" i="1"/>
  <c r="H1158" i="1"/>
  <c r="H1162" i="1"/>
  <c r="H1166" i="1"/>
  <c r="H1224" i="1"/>
  <c r="G1224" i="1"/>
  <c r="H1227" i="1"/>
  <c r="H1232" i="1"/>
  <c r="G1232" i="1"/>
  <c r="H1235" i="1"/>
  <c r="H1240" i="1"/>
  <c r="G1240" i="1"/>
  <c r="H1243" i="1"/>
  <c r="G1243" i="1"/>
  <c r="H1248" i="1"/>
  <c r="G1248" i="1"/>
  <c r="H1251" i="1"/>
  <c r="G1251" i="1"/>
  <c r="H1256" i="1"/>
  <c r="G1256" i="1"/>
  <c r="H1259" i="1"/>
  <c r="G1259" i="1"/>
  <c r="H1264" i="1"/>
  <c r="G1264" i="1"/>
  <c r="H1267" i="1"/>
  <c r="G1267" i="1"/>
  <c r="H1272" i="1"/>
  <c r="G1272" i="1"/>
  <c r="H1275" i="1"/>
  <c r="G1275" i="1"/>
  <c r="H1280" i="1"/>
  <c r="G1280" i="1"/>
  <c r="H1283" i="1"/>
  <c r="G1283" i="1"/>
  <c r="H1288" i="1"/>
  <c r="G1288" i="1"/>
  <c r="H1291" i="1"/>
  <c r="G1291" i="1"/>
  <c r="H1296" i="1"/>
  <c r="G1296" i="1"/>
  <c r="H1308" i="1"/>
  <c r="G1308" i="1"/>
  <c r="H1324" i="1"/>
  <c r="G1324" i="1"/>
  <c r="H1167" i="1"/>
  <c r="G1167" i="1"/>
  <c r="H1172" i="1"/>
  <c r="G1172" i="1"/>
  <c r="H1175" i="1"/>
  <c r="G1175" i="1"/>
  <c r="H1180" i="1"/>
  <c r="G1180" i="1"/>
  <c r="H1188" i="1"/>
  <c r="G1188" i="1"/>
  <c r="H1191" i="1"/>
  <c r="G1191" i="1"/>
  <c r="H1196" i="1"/>
  <c r="G1196" i="1"/>
  <c r="H1199" i="1"/>
  <c r="G1199" i="1"/>
  <c r="H1204" i="1"/>
  <c r="G1204" i="1"/>
  <c r="H1207" i="1"/>
  <c r="G1207" i="1"/>
  <c r="H1212" i="1"/>
  <c r="G1212" i="1"/>
  <c r="H1216" i="1"/>
  <c r="G1216" i="1"/>
  <c r="H1219" i="1"/>
  <c r="G1219" i="1"/>
  <c r="H1312" i="1"/>
  <c r="G1312" i="1"/>
  <c r="H1328" i="1"/>
  <c r="G1328" i="1"/>
  <c r="H1332" i="1"/>
  <c r="G1332" i="1"/>
  <c r="H1223" i="1"/>
  <c r="H1228" i="1"/>
  <c r="G1228" i="1"/>
  <c r="H1231" i="1"/>
  <c r="G1231" i="1"/>
  <c r="H1236" i="1"/>
  <c r="G1236" i="1"/>
  <c r="H1239" i="1"/>
  <c r="G1239" i="1"/>
  <c r="H1244" i="1"/>
  <c r="G1244" i="1"/>
  <c r="H1247" i="1"/>
  <c r="G1247" i="1"/>
  <c r="H1252" i="1"/>
  <c r="G1252" i="1"/>
  <c r="H1255" i="1"/>
  <c r="G1255" i="1"/>
  <c r="H1260" i="1"/>
  <c r="G1260" i="1"/>
  <c r="H1263" i="1"/>
  <c r="G1263" i="1"/>
  <c r="H1268" i="1"/>
  <c r="G1268" i="1"/>
  <c r="H1271" i="1"/>
  <c r="G1271" i="1"/>
  <c r="H1276" i="1"/>
  <c r="G1276" i="1"/>
  <c r="H1279" i="1"/>
  <c r="G1279" i="1"/>
  <c r="H1284" i="1"/>
  <c r="G1284" i="1"/>
  <c r="H1287" i="1"/>
  <c r="G1287" i="1"/>
  <c r="H1292" i="1"/>
  <c r="G1292" i="1"/>
  <c r="H1295" i="1"/>
  <c r="G1295" i="1"/>
  <c r="H1300" i="1"/>
  <c r="G1300" i="1"/>
  <c r="H1316" i="1"/>
  <c r="G1316" i="1"/>
  <c r="H1336" i="1"/>
  <c r="G1336" i="1"/>
  <c r="H1155" i="1"/>
  <c r="H1159" i="1"/>
  <c r="H1163" i="1"/>
  <c r="H1168" i="1"/>
  <c r="G1168" i="1"/>
  <c r="H1171" i="1"/>
  <c r="G1171" i="1"/>
  <c r="H1176" i="1"/>
  <c r="G1176" i="1"/>
  <c r="H1179" i="1"/>
  <c r="G1179" i="1"/>
  <c r="H1184" i="1"/>
  <c r="G1184" i="1"/>
  <c r="H1187" i="1"/>
  <c r="G1187" i="1"/>
  <c r="H1192" i="1"/>
  <c r="G1192" i="1"/>
  <c r="H1195" i="1"/>
  <c r="G1195" i="1"/>
  <c r="H1200" i="1"/>
  <c r="G1200" i="1"/>
  <c r="H1203" i="1"/>
  <c r="G1203" i="1"/>
  <c r="H1208" i="1"/>
  <c r="G1208" i="1"/>
  <c r="H1211" i="1"/>
  <c r="G1211" i="1"/>
  <c r="H1220" i="1"/>
  <c r="G1220" i="1"/>
  <c r="H1304" i="1"/>
  <c r="G1304" i="1"/>
  <c r="H1320" i="1"/>
  <c r="G1320" i="1"/>
  <c r="H1170" i="1"/>
  <c r="H1174" i="1"/>
  <c r="H1178" i="1"/>
  <c r="H1182" i="1"/>
  <c r="H1186" i="1"/>
  <c r="H1190" i="1"/>
  <c r="H1194" i="1"/>
  <c r="H1198" i="1"/>
  <c r="H1202" i="1"/>
  <c r="H1206" i="1"/>
  <c r="H1210" i="1"/>
  <c r="H1218" i="1"/>
  <c r="H1226" i="1"/>
  <c r="H1230" i="1"/>
  <c r="H1234" i="1"/>
  <c r="H1238" i="1"/>
  <c r="H1242" i="1"/>
  <c r="H1246" i="1"/>
  <c r="H1250" i="1"/>
  <c r="H1254" i="1"/>
  <c r="H1258" i="1"/>
  <c r="H1262" i="1"/>
  <c r="H1266" i="1"/>
  <c r="H1270" i="1"/>
  <c r="H1274" i="1"/>
  <c r="H1278" i="1"/>
  <c r="H1282" i="1"/>
  <c r="H1286" i="1"/>
  <c r="H1290" i="1"/>
  <c r="H1294" i="1"/>
  <c r="H1298" i="1"/>
  <c r="H1302" i="1"/>
  <c r="H1306" i="1"/>
  <c r="H1310" i="1"/>
  <c r="H1314" i="1"/>
  <c r="H1318" i="1"/>
  <c r="H1322" i="1"/>
  <c r="H1326" i="1"/>
  <c r="H1330" i="1"/>
  <c r="H1334" i="1"/>
  <c r="H1338" i="1"/>
  <c r="G1340" i="1"/>
  <c r="H1342" i="1"/>
  <c r="G1344" i="1"/>
  <c r="H1346" i="1"/>
  <c r="G1348" i="1"/>
  <c r="H1350" i="1"/>
  <c r="G1352" i="1"/>
  <c r="H1354" i="1"/>
  <c r="G1356" i="1"/>
  <c r="H1358" i="1"/>
  <c r="G1360" i="1"/>
  <c r="H1362" i="1"/>
  <c r="G1364" i="1"/>
  <c r="H1366" i="1"/>
  <c r="G1368" i="1"/>
  <c r="H1370" i="1"/>
  <c r="G1372" i="1"/>
  <c r="H1374" i="1"/>
  <c r="G1376" i="1"/>
  <c r="H1378" i="1"/>
  <c r="G1380" i="1"/>
  <c r="H1382" i="1"/>
  <c r="G1384" i="1"/>
  <c r="H1386" i="1"/>
  <c r="G1388" i="1"/>
  <c r="H1390" i="1"/>
  <c r="G1392" i="1"/>
  <c r="H1394" i="1"/>
  <c r="G1396" i="1"/>
  <c r="H1398" i="1"/>
  <c r="G1400" i="1"/>
  <c r="H1402" i="1"/>
  <c r="G1404" i="1"/>
  <c r="H1406" i="1"/>
  <c r="G1408" i="1"/>
  <c r="H1410" i="1"/>
  <c r="G1412" i="1"/>
  <c r="H1414" i="1"/>
  <c r="G1416" i="1"/>
  <c r="H1418" i="1"/>
  <c r="G1420" i="1"/>
  <c r="H1422" i="1"/>
  <c r="G1424" i="1"/>
  <c r="H1426" i="1"/>
  <c r="G1428" i="1"/>
  <c r="H1430" i="1"/>
  <c r="G1432" i="1"/>
  <c r="H1434" i="1"/>
  <c r="J1446" i="1"/>
  <c r="G1446" i="1"/>
  <c r="I1446" i="1" s="1"/>
  <c r="J1448" i="1"/>
  <c r="G1448" i="1"/>
  <c r="I1448" i="1" s="1"/>
  <c r="J1450" i="1"/>
  <c r="G1450" i="1"/>
  <c r="I1450" i="1" s="1"/>
  <c r="J1452" i="1"/>
  <c r="G1452" i="1"/>
  <c r="I1452" i="1" s="1"/>
  <c r="G1455" i="1"/>
  <c r="I1455" i="1" s="1"/>
  <c r="G1457" i="1"/>
  <c r="G1459" i="1"/>
  <c r="I1459" i="1" s="1"/>
  <c r="G1461" i="1"/>
  <c r="J1462" i="1"/>
  <c r="J1464" i="1"/>
  <c r="J1466" i="1"/>
  <c r="J1468" i="1"/>
  <c r="G1477" i="1"/>
  <c r="I1477" i="1" s="1"/>
  <c r="H1481" i="1"/>
  <c r="G1481" i="1"/>
  <c r="H1489" i="1"/>
  <c r="G1489" i="1"/>
  <c r="H1169" i="1"/>
  <c r="H1173" i="1"/>
  <c r="H1177" i="1"/>
  <c r="H1181" i="1"/>
  <c r="H1185" i="1"/>
  <c r="H1189" i="1"/>
  <c r="H1193" i="1"/>
  <c r="H1197" i="1"/>
  <c r="H1201" i="1"/>
  <c r="H1205" i="1"/>
  <c r="H1209" i="1"/>
  <c r="H1213" i="1"/>
  <c r="H1217" i="1"/>
  <c r="H1221" i="1"/>
  <c r="H1225" i="1"/>
  <c r="H1229" i="1"/>
  <c r="H1233" i="1"/>
  <c r="H1237" i="1"/>
  <c r="H1241" i="1"/>
  <c r="H1245" i="1"/>
  <c r="H1249" i="1"/>
  <c r="H1253" i="1"/>
  <c r="H1257" i="1"/>
  <c r="H1261" i="1"/>
  <c r="H1265" i="1"/>
  <c r="H1269" i="1"/>
  <c r="H1273" i="1"/>
  <c r="H1277" i="1"/>
  <c r="H1281" i="1"/>
  <c r="H1285" i="1"/>
  <c r="H1289" i="1"/>
  <c r="H1293" i="1"/>
  <c r="H1297" i="1"/>
  <c r="H1301" i="1"/>
  <c r="G1303" i="1"/>
  <c r="H1305" i="1"/>
  <c r="G1307" i="1"/>
  <c r="H1309" i="1"/>
  <c r="G1311" i="1"/>
  <c r="H1313" i="1"/>
  <c r="G1315" i="1"/>
  <c r="H1317" i="1"/>
  <c r="G1319" i="1"/>
  <c r="H1321" i="1"/>
  <c r="G1323" i="1"/>
  <c r="H1325" i="1"/>
  <c r="G1327" i="1"/>
  <c r="G1331" i="1"/>
  <c r="H1333" i="1"/>
  <c r="G1335" i="1"/>
  <c r="H1337" i="1"/>
  <c r="G1339" i="1"/>
  <c r="H1341" i="1"/>
  <c r="G1343" i="1"/>
  <c r="H1345" i="1"/>
  <c r="G1347" i="1"/>
  <c r="H1349" i="1"/>
  <c r="G1351" i="1"/>
  <c r="H1353" i="1"/>
  <c r="G1355" i="1"/>
  <c r="H1357" i="1"/>
  <c r="G1359" i="1"/>
  <c r="H1361" i="1"/>
  <c r="G1363" i="1"/>
  <c r="H1365" i="1"/>
  <c r="G1367" i="1"/>
  <c r="H1369" i="1"/>
  <c r="G1371" i="1"/>
  <c r="H1373" i="1"/>
  <c r="G1375" i="1"/>
  <c r="H1377" i="1"/>
  <c r="G1379" i="1"/>
  <c r="H1381" i="1"/>
  <c r="H1385" i="1"/>
  <c r="G1387" i="1"/>
  <c r="H1389" i="1"/>
  <c r="G1391" i="1"/>
  <c r="H1393" i="1"/>
  <c r="G1395" i="1"/>
  <c r="H1397" i="1"/>
  <c r="G1399" i="1"/>
  <c r="H1401" i="1"/>
  <c r="G1403" i="1"/>
  <c r="H1405" i="1"/>
  <c r="G1407" i="1"/>
  <c r="H1409" i="1"/>
  <c r="G1411" i="1"/>
  <c r="H1413" i="1"/>
  <c r="G1415" i="1"/>
  <c r="H1417" i="1"/>
  <c r="G1419" i="1"/>
  <c r="H1421" i="1"/>
  <c r="H1425" i="1"/>
  <c r="G1427" i="1"/>
  <c r="H1429" i="1"/>
  <c r="G1431" i="1"/>
  <c r="H1433" i="1"/>
  <c r="G1439" i="1"/>
  <c r="G1441" i="1"/>
  <c r="I1441" i="1" s="1"/>
  <c r="H1441" i="1"/>
  <c r="G1443" i="1"/>
  <c r="H1443" i="1"/>
  <c r="G1445" i="1"/>
  <c r="H1445" i="1"/>
  <c r="J1455" i="1"/>
  <c r="J1457" i="1"/>
  <c r="J1459" i="1"/>
  <c r="J1463" i="1"/>
  <c r="G1463" i="1"/>
  <c r="I1463" i="1" s="1"/>
  <c r="J1465" i="1"/>
  <c r="G1465" i="1"/>
  <c r="I1465" i="1" s="1"/>
  <c r="J1467" i="1"/>
  <c r="G1467" i="1"/>
  <c r="I1467" i="1" s="1"/>
  <c r="H1475" i="1"/>
  <c r="J1477" i="1"/>
  <c r="J1456" i="1"/>
  <c r="G1456" i="1"/>
  <c r="I1456" i="1" s="1"/>
  <c r="J1458" i="1"/>
  <c r="G1458" i="1"/>
  <c r="I1458" i="1" s="1"/>
  <c r="J1460" i="1"/>
  <c r="G1460" i="1"/>
  <c r="I1460" i="1" s="1"/>
  <c r="J1476" i="1"/>
  <c r="G1476" i="1"/>
  <c r="I1476" i="1" s="1"/>
  <c r="J1478" i="1"/>
  <c r="G1478" i="1"/>
  <c r="I1478" i="1" s="1"/>
  <c r="G1486" i="1"/>
  <c r="H1486" i="1"/>
  <c r="G1494" i="1"/>
  <c r="H1494" i="1"/>
  <c r="J1439" i="1"/>
  <c r="G1462" i="1"/>
  <c r="I1462" i="1" s="1"/>
  <c r="G1464" i="1"/>
  <c r="I1464" i="1" s="1"/>
  <c r="G1466" i="1"/>
  <c r="I1466" i="1" s="1"/>
  <c r="G1468" i="1"/>
  <c r="I1468" i="1" s="1"/>
  <c r="J1471" i="1"/>
  <c r="G1471" i="1"/>
  <c r="I1471" i="1" s="1"/>
  <c r="J1473" i="1"/>
  <c r="G1473" i="1"/>
  <c r="G1484" i="1"/>
  <c r="H1484" i="1"/>
  <c r="G1492" i="1"/>
  <c r="H1492" i="1"/>
  <c r="H1502" i="1"/>
  <c r="H1510" i="1"/>
  <c r="H1526" i="1"/>
  <c r="H1534" i="1"/>
  <c r="H1542" i="1"/>
  <c r="H1550" i="1"/>
  <c r="H1558" i="1"/>
  <c r="H1566" i="1"/>
  <c r="H1574" i="1"/>
  <c r="F8" i="4"/>
  <c r="D82" i="4"/>
  <c r="F91" i="4"/>
  <c r="D152" i="4"/>
  <c r="D196" i="4"/>
  <c r="F197" i="4"/>
  <c r="E68" i="5"/>
  <c r="E141" i="6"/>
  <c r="I24" i="3"/>
  <c r="D124" i="4"/>
  <c r="E163" i="4"/>
  <c r="D159" i="1" s="1"/>
  <c r="E196" i="4"/>
  <c r="D192" i="1" s="1"/>
  <c r="D224" i="4"/>
  <c r="F231" i="4"/>
  <c r="D299" i="4"/>
  <c r="F300" i="4"/>
  <c r="D351" i="4"/>
  <c r="F352" i="4"/>
  <c r="E237" i="5"/>
  <c r="F112" i="4"/>
  <c r="D106" i="4"/>
  <c r="F164" i="4"/>
  <c r="D163" i="4"/>
  <c r="J1479" i="1"/>
  <c r="G1497" i="1"/>
  <c r="H1500" i="1"/>
  <c r="G1505" i="1"/>
  <c r="H1508" i="1"/>
  <c r="G1513" i="1"/>
  <c r="H1516" i="1"/>
  <c r="G1521" i="1"/>
  <c r="G1529" i="1"/>
  <c r="H1532" i="1"/>
  <c r="G1537" i="1"/>
  <c r="H1540" i="1"/>
  <c r="G1545" i="1"/>
  <c r="H1548" i="1"/>
  <c r="G1553" i="1"/>
  <c r="H1556" i="1"/>
  <c r="G1561" i="1"/>
  <c r="H1564" i="1"/>
  <c r="G1569" i="1"/>
  <c r="H1572" i="1"/>
  <c r="G1577" i="1"/>
  <c r="H1580" i="1"/>
  <c r="D44" i="4"/>
  <c r="D50" i="4"/>
  <c r="F140" i="4"/>
  <c r="D139" i="4"/>
  <c r="D344" i="4"/>
  <c r="D396" i="4"/>
  <c r="D421" i="4"/>
  <c r="D515" i="4"/>
  <c r="F529" i="4"/>
  <c r="D567" i="4"/>
  <c r="F581" i="4"/>
  <c r="F603" i="4"/>
  <c r="D625" i="4"/>
  <c r="F13" i="5"/>
  <c r="F69" i="5"/>
  <c r="F79" i="5"/>
  <c r="F149" i="5"/>
  <c r="E176" i="5"/>
  <c r="F180" i="5"/>
  <c r="F190" i="5"/>
  <c r="D206" i="5"/>
  <c r="D176" i="5" s="1"/>
  <c r="D245" i="5"/>
  <c r="D237" i="5" s="1"/>
  <c r="D89" i="6"/>
  <c r="D49" i="8"/>
  <c r="C1524" i="1" s="1"/>
  <c r="D311" i="4"/>
  <c r="D363" i="4"/>
  <c r="F417" i="4"/>
  <c r="D472" i="4"/>
  <c r="D484" i="4"/>
  <c r="D644" i="4"/>
  <c r="D118" i="5"/>
  <c r="D68" i="5" s="1"/>
  <c r="F135" i="5"/>
  <c r="F36" i="6"/>
  <c r="D35" i="6"/>
  <c r="E289" i="9"/>
  <c r="B289" i="9" s="1"/>
  <c r="E291" i="9"/>
  <c r="B291" i="9" s="1"/>
  <c r="F5" i="6"/>
  <c r="F130" i="6"/>
  <c r="D129" i="6"/>
  <c r="F177" i="5"/>
  <c r="D42" i="8"/>
  <c r="E81" i="9"/>
  <c r="B81" i="9" s="1"/>
  <c r="E85" i="9"/>
  <c r="B85" i="9" s="1"/>
  <c r="E89" i="9"/>
  <c r="B89" i="9" s="1"/>
  <c r="E93" i="9"/>
  <c r="B93" i="9" s="1"/>
  <c r="E97" i="9"/>
  <c r="B97" i="9" s="1"/>
  <c r="B106" i="9"/>
  <c r="B114" i="9"/>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E165" i="9" s="1"/>
  <c r="B165" i="9" s="1"/>
  <c r="H164" i="9"/>
  <c r="M212" i="9"/>
  <c r="G211" i="9"/>
  <c r="E211" i="9" s="1"/>
  <c r="B211" i="9" s="1"/>
  <c r="G207" i="9"/>
  <c r="E207" i="9" s="1"/>
  <c r="B207" i="9" s="1"/>
  <c r="G203" i="9"/>
  <c r="E203" i="9" s="1"/>
  <c r="B203" i="9" s="1"/>
  <c r="G199" i="9"/>
  <c r="E199" i="9" s="1"/>
  <c r="B199" i="9" s="1"/>
  <c r="G195" i="9"/>
  <c r="E195" i="9" s="1"/>
  <c r="B195" i="9" s="1"/>
  <c r="L191" i="9"/>
  <c r="F191" i="9" s="1"/>
  <c r="G164" i="9"/>
  <c r="E164" i="9" s="1"/>
  <c r="B164" i="9" s="1"/>
  <c r="G162" i="9"/>
  <c r="E162" i="9" s="1"/>
  <c r="B162" i="9" s="1"/>
  <c r="G160" i="9"/>
  <c r="E160" i="9" s="1"/>
  <c r="B160" i="9" s="1"/>
  <c r="L212" i="9"/>
  <c r="G208" i="9"/>
  <c r="E208" i="9" s="1"/>
  <c r="B208" i="9" s="1"/>
  <c r="G204" i="9"/>
  <c r="E204" i="9" s="1"/>
  <c r="B204" i="9" s="1"/>
  <c r="G200" i="9"/>
  <c r="E200" i="9" s="1"/>
  <c r="B200" i="9" s="1"/>
  <c r="G196" i="9"/>
  <c r="E196" i="9" s="1"/>
  <c r="B196" i="9" s="1"/>
  <c r="G192" i="9"/>
  <c r="E192" i="9" s="1"/>
  <c r="B192" i="9" s="1"/>
  <c r="G209" i="9"/>
  <c r="E209" i="9" s="1"/>
  <c r="B209" i="9" s="1"/>
  <c r="G205" i="9"/>
  <c r="E205" i="9" s="1"/>
  <c r="B205" i="9" s="1"/>
  <c r="G201" i="9"/>
  <c r="E201" i="9" s="1"/>
  <c r="B201" i="9" s="1"/>
  <c r="G197" i="9"/>
  <c r="E197" i="9" s="1"/>
  <c r="B197" i="9" s="1"/>
  <c r="G193" i="9"/>
  <c r="E193" i="9" s="1"/>
  <c r="B193" i="9" s="1"/>
  <c r="G163" i="9"/>
  <c r="E163" i="9" s="1"/>
  <c r="B163" i="9" s="1"/>
  <c r="G161" i="9"/>
  <c r="E161" i="9" s="1"/>
  <c r="B161" i="9" s="1"/>
  <c r="G210" i="9"/>
  <c r="E210" i="9" s="1"/>
  <c r="B210" i="9" s="1"/>
  <c r="G206" i="9"/>
  <c r="E206" i="9" s="1"/>
  <c r="B206" i="9" s="1"/>
  <c r="G202" i="9"/>
  <c r="E202" i="9" s="1"/>
  <c r="B202" i="9" s="1"/>
  <c r="G198" i="9"/>
  <c r="E198" i="9" s="1"/>
  <c r="B198" i="9" s="1"/>
  <c r="G194" i="9"/>
  <c r="E194" i="9" s="1"/>
  <c r="B194" i="9" s="1"/>
  <c r="I10" i="9"/>
  <c r="E286" i="9"/>
  <c r="B286" i="9" s="1"/>
  <c r="B102" i="9"/>
  <c r="B110" i="9"/>
  <c r="B218" i="9"/>
  <c r="F593" i="4" l="1"/>
  <c r="C587" i="1"/>
  <c r="E528" i="4"/>
  <c r="D523" i="1"/>
  <c r="G523" i="1" s="1"/>
  <c r="G1065" i="1"/>
  <c r="D528" i="4"/>
  <c r="E420" i="4"/>
  <c r="D415" i="1"/>
  <c r="H523" i="1"/>
  <c r="F133" i="4"/>
  <c r="C129" i="1"/>
  <c r="D1469" i="1"/>
  <c r="I1473" i="1"/>
  <c r="D1453" i="1"/>
  <c r="I30" i="3"/>
  <c r="I1449" i="1"/>
  <c r="E5" i="7"/>
  <c r="I29" i="3" s="1"/>
  <c r="I1443" i="1"/>
  <c r="I1439" i="1"/>
  <c r="C1469" i="1"/>
  <c r="H31" i="3"/>
  <c r="C1453" i="1"/>
  <c r="G1453" i="1" s="1"/>
  <c r="D5" i="7"/>
  <c r="H29" i="3" s="1"/>
  <c r="I1457" i="1"/>
  <c r="G297" i="9"/>
  <c r="E297" i="9" s="1"/>
  <c r="B297" i="9" s="1"/>
  <c r="C1437" i="1"/>
  <c r="G1437" i="1" s="1"/>
  <c r="H1438" i="1"/>
  <c r="I1440" i="1"/>
  <c r="F212" i="9"/>
  <c r="B212" i="9" s="1"/>
  <c r="G1576" i="1"/>
  <c r="H1576" i="1"/>
  <c r="G1483" i="1"/>
  <c r="H990" i="1"/>
  <c r="F12" i="5"/>
  <c r="E7" i="5"/>
  <c r="D985" i="1" s="1"/>
  <c r="E350" i="4"/>
  <c r="E407" i="4" s="1"/>
  <c r="D402" i="1" s="1"/>
  <c r="D346" i="1"/>
  <c r="D293" i="1"/>
  <c r="E151" i="4"/>
  <c r="D147" i="1" s="1"/>
  <c r="H3" i="1"/>
  <c r="E6" i="4"/>
  <c r="E412" i="4" s="1"/>
  <c r="F7" i="4"/>
  <c r="D141" i="6"/>
  <c r="H28" i="3" s="1"/>
  <c r="H24" i="3"/>
  <c r="C1299" i="1"/>
  <c r="F238" i="5"/>
  <c r="C1215" i="1"/>
  <c r="H1048" i="1"/>
  <c r="G1048" i="1"/>
  <c r="D7" i="5"/>
  <c r="H20" i="3" s="1"/>
  <c r="G990" i="1"/>
  <c r="F643" i="4"/>
  <c r="C637" i="1"/>
  <c r="G259" i="1"/>
  <c r="H259" i="1"/>
  <c r="F215" i="4"/>
  <c r="C211" i="1"/>
  <c r="D6" i="4"/>
  <c r="F141" i="6"/>
  <c r="G299" i="9"/>
  <c r="E299" i="9" s="1"/>
  <c r="F237" i="5"/>
  <c r="H23" i="3"/>
  <c r="C1214" i="1"/>
  <c r="F528" i="4"/>
  <c r="C522" i="1"/>
  <c r="B191" i="9"/>
  <c r="F484" i="4"/>
  <c r="C478" i="1"/>
  <c r="F311" i="4"/>
  <c r="C306" i="1"/>
  <c r="F89" i="6"/>
  <c r="C1383" i="1"/>
  <c r="F421" i="4"/>
  <c r="D420" i="4"/>
  <c r="D636" i="4" s="1"/>
  <c r="C415" i="1"/>
  <c r="F50" i="4"/>
  <c r="C46" i="1"/>
  <c r="D43" i="8"/>
  <c r="G295" i="9" s="1"/>
  <c r="E295" i="9" s="1"/>
  <c r="B295" i="9" s="1"/>
  <c r="F106" i="4"/>
  <c r="C102" i="1"/>
  <c r="F351" i="4"/>
  <c r="D350" i="4"/>
  <c r="C346" i="1"/>
  <c r="F224" i="4"/>
  <c r="C220" i="1"/>
  <c r="I34" i="3"/>
  <c r="C1517" i="1"/>
  <c r="F176" i="5"/>
  <c r="D175" i="5"/>
  <c r="H22" i="3"/>
  <c r="C1153" i="1"/>
  <c r="F472" i="4"/>
  <c r="C466" i="1"/>
  <c r="F245" i="5"/>
  <c r="C1222" i="1"/>
  <c r="E175" i="5"/>
  <c r="D1152" i="1" s="1"/>
  <c r="I22" i="3"/>
  <c r="D1153" i="1"/>
  <c r="F567" i="4"/>
  <c r="C561" i="1"/>
  <c r="F396" i="4"/>
  <c r="C391" i="1"/>
  <c r="F44" i="4"/>
  <c r="C40" i="1"/>
  <c r="F68" i="5"/>
  <c r="H21" i="3"/>
  <c r="C1046" i="1"/>
  <c r="F163" i="4"/>
  <c r="C159" i="1"/>
  <c r="F82" i="4"/>
  <c r="C78" i="1"/>
  <c r="G294" i="9"/>
  <c r="E294" i="9" s="1"/>
  <c r="F35" i="6"/>
  <c r="H25" i="3"/>
  <c r="C1329" i="1"/>
  <c r="F118" i="5"/>
  <c r="C1096" i="1"/>
  <c r="G1524" i="1"/>
  <c r="H1524" i="1"/>
  <c r="G292" i="9"/>
  <c r="E292" i="9" s="1"/>
  <c r="B292" i="9" s="1"/>
  <c r="F206" i="5"/>
  <c r="C1183" i="1"/>
  <c r="F625" i="4"/>
  <c r="C619" i="1"/>
  <c r="F344" i="4"/>
  <c r="C339" i="1"/>
  <c r="F139" i="4"/>
  <c r="C135" i="1"/>
  <c r="I23" i="3"/>
  <c r="D1214" i="1"/>
  <c r="F299" i="4"/>
  <c r="D298" i="4"/>
  <c r="C294" i="1"/>
  <c r="I28" i="3"/>
  <c r="D1435" i="1"/>
  <c r="F196" i="4"/>
  <c r="C192" i="1"/>
  <c r="F129" i="6"/>
  <c r="C1423" i="1"/>
  <c r="F644" i="4"/>
  <c r="C638" i="1"/>
  <c r="F363" i="4"/>
  <c r="C358" i="1"/>
  <c r="F515" i="4"/>
  <c r="C509" i="1"/>
  <c r="F124" i="4"/>
  <c r="C120" i="1"/>
  <c r="I21" i="3"/>
  <c r="D1046" i="1"/>
  <c r="H20" i="9"/>
  <c r="G20" i="9"/>
  <c r="F152" i="4"/>
  <c r="D151" i="4"/>
  <c r="C148" i="1"/>
  <c r="H587" i="1" l="1"/>
  <c r="G587" i="1"/>
  <c r="H129" i="1"/>
  <c r="G129" i="1"/>
  <c r="D414" i="1"/>
  <c r="E635" i="4"/>
  <c r="D629" i="1" s="1"/>
  <c r="E636" i="4"/>
  <c r="D630" i="1" s="1"/>
  <c r="D522" i="1"/>
  <c r="D1436" i="1"/>
  <c r="G1469" i="1"/>
  <c r="H1469" i="1"/>
  <c r="H1453" i="1"/>
  <c r="C1436" i="1"/>
  <c r="E296" i="9"/>
  <c r="I10" i="3" s="1"/>
  <c r="H1437" i="1"/>
  <c r="I20" i="3"/>
  <c r="E6" i="5"/>
  <c r="D984" i="1" s="1"/>
  <c r="D345" i="1"/>
  <c r="E408" i="4"/>
  <c r="D403" i="1" s="1"/>
  <c r="E289" i="4"/>
  <c r="E290" i="4" s="1"/>
  <c r="D286" i="1" s="1"/>
  <c r="I17" i="3"/>
  <c r="D2" i="1"/>
  <c r="I16" i="3"/>
  <c r="F6" i="4"/>
  <c r="C1435" i="1"/>
  <c r="G1435" i="1" s="1"/>
  <c r="H1299" i="1"/>
  <c r="G1299" i="1"/>
  <c r="H1215" i="1"/>
  <c r="G1215" i="1"/>
  <c r="D6" i="5"/>
  <c r="G276" i="9" s="1"/>
  <c r="F7" i="5"/>
  <c r="C985" i="1"/>
  <c r="H985" i="1" s="1"/>
  <c r="H637" i="1"/>
  <c r="G637" i="1"/>
  <c r="H211" i="1"/>
  <c r="G211" i="1"/>
  <c r="E20" i="9"/>
  <c r="E19" i="9" s="1"/>
  <c r="C2" i="1"/>
  <c r="H2" i="1" s="1"/>
  <c r="H16" i="3"/>
  <c r="D412" i="4"/>
  <c r="D639" i="4" s="1"/>
  <c r="F636" i="4"/>
  <c r="C630" i="1"/>
  <c r="H40" i="1"/>
  <c r="G40" i="1"/>
  <c r="K1432" i="9"/>
  <c r="D408" i="4"/>
  <c r="F350" i="4"/>
  <c r="C345" i="1"/>
  <c r="H306" i="1"/>
  <c r="G306" i="1"/>
  <c r="H148" i="1"/>
  <c r="G148" i="1"/>
  <c r="H78" i="1"/>
  <c r="G78" i="1"/>
  <c r="H1046" i="1"/>
  <c r="G1046" i="1"/>
  <c r="H1517" i="1"/>
  <c r="G1517" i="1"/>
  <c r="H1183" i="1"/>
  <c r="G1183" i="1"/>
  <c r="H391" i="1"/>
  <c r="G391" i="1"/>
  <c r="E298" i="9"/>
  <c r="B299" i="9"/>
  <c r="H120" i="1"/>
  <c r="G120" i="1"/>
  <c r="D407" i="4"/>
  <c r="F298" i="4"/>
  <c r="C293" i="1"/>
  <c r="H135" i="1"/>
  <c r="G135" i="1"/>
  <c r="H619" i="1"/>
  <c r="G619" i="1"/>
  <c r="H638" i="1"/>
  <c r="G638" i="1"/>
  <c r="H1329" i="1"/>
  <c r="G1329" i="1"/>
  <c r="H9" i="3"/>
  <c r="G1153" i="1"/>
  <c r="H1153" i="1"/>
  <c r="H220" i="1"/>
  <c r="G220" i="1"/>
  <c r="H46" i="1"/>
  <c r="G46" i="1"/>
  <c r="F151" i="4"/>
  <c r="H17" i="3"/>
  <c r="D289" i="4"/>
  <c r="C147" i="1"/>
  <c r="H276" i="9"/>
  <c r="H339" i="1"/>
  <c r="G339" i="1"/>
  <c r="H102" i="1"/>
  <c r="G102" i="1"/>
  <c r="H1383" i="1"/>
  <c r="G1383" i="1"/>
  <c r="H478" i="1"/>
  <c r="G478" i="1"/>
  <c r="H509" i="1"/>
  <c r="G509" i="1"/>
  <c r="H358" i="1"/>
  <c r="G358" i="1"/>
  <c r="H1423" i="1"/>
  <c r="G1423" i="1"/>
  <c r="H192" i="1"/>
  <c r="G192" i="1"/>
  <c r="G294" i="1"/>
  <c r="H294" i="1"/>
  <c r="H1096" i="1"/>
  <c r="G1096" i="1"/>
  <c r="H159" i="1"/>
  <c r="G159" i="1"/>
  <c r="H466" i="1"/>
  <c r="G466" i="1"/>
  <c r="F175" i="5"/>
  <c r="C1152" i="1"/>
  <c r="H346" i="1"/>
  <c r="G346" i="1"/>
  <c r="H415" i="1"/>
  <c r="G415" i="1"/>
  <c r="H1214" i="1"/>
  <c r="G1214" i="1"/>
  <c r="H1435" i="1"/>
  <c r="H561" i="1"/>
  <c r="G561" i="1"/>
  <c r="C1518" i="1"/>
  <c r="I35" i="3"/>
  <c r="H522" i="1"/>
  <c r="G522" i="1"/>
  <c r="E293" i="9"/>
  <c r="B294" i="9"/>
  <c r="E639" i="4"/>
  <c r="D407" i="1"/>
  <c r="F420" i="4"/>
  <c r="D635" i="4"/>
  <c r="C414" i="1"/>
  <c r="H1222" i="1"/>
  <c r="G1222" i="1"/>
  <c r="G1436" i="1" l="1"/>
  <c r="H1436" i="1"/>
  <c r="E276" i="9"/>
  <c r="B276" i="9" s="1"/>
  <c r="D285" i="1"/>
  <c r="E413" i="4"/>
  <c r="E414" i="4" s="1"/>
  <c r="D409" i="1" s="1"/>
  <c r="E291" i="4"/>
  <c r="D287" i="1" s="1"/>
  <c r="G282" i="9"/>
  <c r="E282" i="9" s="1"/>
  <c r="B282" i="9" s="1"/>
  <c r="C984" i="1"/>
  <c r="H8" i="3" s="1"/>
  <c r="F6" i="5"/>
  <c r="G985" i="1"/>
  <c r="B20" i="9"/>
  <c r="G2" i="1"/>
  <c r="F412" i="4"/>
  <c r="C407" i="1"/>
  <c r="G407" i="1" s="1"/>
  <c r="K3" i="9"/>
  <c r="I9" i="3"/>
  <c r="F408" i="4"/>
  <c r="C403" i="1"/>
  <c r="G293" i="1"/>
  <c r="H293" i="1"/>
  <c r="F635" i="4"/>
  <c r="C629" i="1"/>
  <c r="H147" i="1"/>
  <c r="G147" i="1"/>
  <c r="H345" i="1"/>
  <c r="G345" i="1"/>
  <c r="H414" i="1"/>
  <c r="G414" i="1"/>
  <c r="D633" i="1"/>
  <c r="G1518" i="1"/>
  <c r="H1518" i="1"/>
  <c r="G1152" i="1"/>
  <c r="H1152" i="1"/>
  <c r="D413" i="4"/>
  <c r="D291" i="4"/>
  <c r="F289" i="4"/>
  <c r="C285" i="1"/>
  <c r="D290" i="4"/>
  <c r="F407" i="4"/>
  <c r="C402" i="1"/>
  <c r="H11" i="3"/>
  <c r="H630" i="1"/>
  <c r="G630" i="1"/>
  <c r="F639" i="4"/>
  <c r="C633" i="1"/>
  <c r="D408" i="1" l="1"/>
  <c r="E415" i="4"/>
  <c r="D410" i="1" s="1"/>
  <c r="E640" i="4"/>
  <c r="E641" i="4" s="1"/>
  <c r="D635" i="1" s="1"/>
  <c r="E275" i="9"/>
  <c r="I8" i="3" s="1"/>
  <c r="G984" i="1"/>
  <c r="H984" i="1"/>
  <c r="H407" i="1"/>
  <c r="F291" i="4"/>
  <c r="C287" i="1"/>
  <c r="H633" i="1"/>
  <c r="G633" i="1"/>
  <c r="F290" i="4"/>
  <c r="C286" i="1"/>
  <c r="D640" i="4"/>
  <c r="D415" i="4"/>
  <c r="F413" i="4"/>
  <c r="C408" i="1"/>
  <c r="D414" i="4"/>
  <c r="H629" i="1"/>
  <c r="G629" i="1"/>
  <c r="N3" i="9"/>
  <c r="I11" i="3"/>
  <c r="G285" i="1"/>
  <c r="H285" i="1"/>
  <c r="H403" i="1"/>
  <c r="G403" i="1"/>
  <c r="M3" i="9"/>
  <c r="H402" i="1"/>
  <c r="G402" i="1"/>
  <c r="E642" i="4"/>
  <c r="E645" i="4" s="1"/>
  <c r="D634" i="1"/>
  <c r="I18" i="3" l="1"/>
  <c r="D639" i="1"/>
  <c r="F415" i="4"/>
  <c r="C410" i="1"/>
  <c r="E646" i="4"/>
  <c r="D636" i="1"/>
  <c r="F414" i="4"/>
  <c r="C409" i="1"/>
  <c r="D642" i="4"/>
  <c r="F640" i="4"/>
  <c r="C634" i="1"/>
  <c r="D641" i="4"/>
  <c r="H408" i="1"/>
  <c r="G408" i="1"/>
  <c r="G286" i="1"/>
  <c r="H286" i="1"/>
  <c r="G287" i="1"/>
  <c r="H287" i="1"/>
  <c r="F641" i="4" l="1"/>
  <c r="D645" i="4"/>
  <c r="C635" i="1"/>
  <c r="H409" i="1"/>
  <c r="G409" i="1"/>
  <c r="H410" i="1"/>
  <c r="G410" i="1"/>
  <c r="H634" i="1"/>
  <c r="G634" i="1"/>
  <c r="D646" i="4"/>
  <c r="F642" i="4"/>
  <c r="C636" i="1"/>
  <c r="I19" i="3"/>
  <c r="D640" i="1"/>
  <c r="F646" i="4" l="1"/>
  <c r="H19" i="3"/>
  <c r="C640" i="1"/>
  <c r="H635" i="1"/>
  <c r="G635" i="1"/>
  <c r="F645" i="4"/>
  <c r="H18" i="3"/>
  <c r="C639" i="1"/>
  <c r="H636" i="1"/>
  <c r="G636" i="1"/>
  <c r="H640" i="1" l="1"/>
  <c r="G640" i="1"/>
  <c r="H639" i="1"/>
  <c r="G639" i="1"/>
  <c r="H7" i="3"/>
  <c r="J3" i="9" l="1"/>
  <c r="I7" i="3"/>
  <c r="M272" i="9" l="1"/>
  <c r="L272" i="9"/>
  <c r="G18" i="9"/>
  <c r="H18" i="9"/>
  <c r="I5" i="9"/>
  <c r="K11" i="9"/>
  <c r="J17" i="9"/>
  <c r="I6" i="9"/>
  <c r="K12" i="9"/>
  <c r="G17" i="9"/>
  <c r="I7" i="9"/>
  <c r="K13" i="9"/>
  <c r="I8" i="9"/>
  <c r="M15" i="9"/>
  <c r="K8" i="9"/>
  <c r="J13" i="9"/>
  <c r="G16" i="9"/>
  <c r="I13" i="9"/>
  <c r="K7" i="9"/>
  <c r="J12" i="9"/>
  <c r="K10" i="9"/>
  <c r="I17" i="9"/>
  <c r="J8" i="9"/>
  <c r="G15" i="9"/>
  <c r="J9" i="9"/>
  <c r="H15" i="9"/>
  <c r="K5" i="9"/>
  <c r="J10" i="9"/>
  <c r="M16" i="9"/>
  <c r="K6" i="9"/>
  <c r="J11" i="9"/>
  <c r="I9" i="9"/>
  <c r="H16" i="9"/>
  <c r="J5" i="9"/>
  <c r="L16" i="9"/>
  <c r="J6" i="9"/>
  <c r="I11" i="9"/>
  <c r="H17" i="9"/>
  <c r="J7" i="9"/>
  <c r="I12" i="9"/>
  <c r="K9" i="9"/>
  <c r="L15" i="9"/>
  <c r="F15" i="9" l="1"/>
  <c r="E8" i="9"/>
  <c r="B8" i="9" s="1"/>
  <c r="E12" i="9"/>
  <c r="B12" i="9" s="1"/>
  <c r="E11" i="9"/>
  <c r="B11" i="9" s="1"/>
  <c r="E13" i="9"/>
  <c r="B13" i="9" s="1"/>
  <c r="E9" i="9"/>
  <c r="B9" i="9" s="1"/>
  <c r="E10" i="9"/>
  <c r="B10" i="9" s="1"/>
  <c r="E15" i="9"/>
  <c r="E6" i="9"/>
  <c r="B6" i="9" s="1"/>
  <c r="F16" i="9"/>
  <c r="E7" i="9"/>
  <c r="B7" i="9" s="1"/>
  <c r="E18" i="9"/>
  <c r="B18" i="9" s="1"/>
  <c r="E17" i="9"/>
  <c r="B17" i="9" s="1"/>
  <c r="F272" i="9"/>
  <c r="E16" i="9"/>
  <c r="E5" i="9"/>
  <c r="F14" i="9" l="1"/>
  <c r="B16" i="9"/>
  <c r="E14" i="9"/>
  <c r="B15" i="9"/>
  <c r="B5" i="9"/>
  <c r="E4" i="9"/>
  <c r="B272" i="9"/>
  <c r="F19" i="9"/>
  <c r="F3" i="9" l="1"/>
  <c r="E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<sst xmlns="http://schemas.openxmlformats.org/spreadsheetml/2006/main" count="4313" uniqueCount="3394">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</sst>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9964655</v>
      </c>
      <c r="D2" s="6">
        <f>'PR-RAS'!E6</f>
        <v>10610321.41</v>
      </c>
      <c r="E2" s="6">
        <v>0</v>
      </c>
      <c r="F2" s="6">
        <v>0</v>
      </c>
      <c r="G2" s="7">
        <f t="shared" ref="G2:G264" si="0">(B2/1000)*(C2*1+D2*2)</f>
        <v>31185.29782</v>
      </c>
      <c r="H2" s="7">
        <f t="shared" ref="H2:H264" si="1">ABS(C2-ROUND(C2,0))+ABS(D2-ROUND(D2,0))</f>
        <v>0.41000000014901161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2518122</v>
      </c>
      <c r="D3" s="1">
        <f>'PR-RAS'!E7</f>
        <v>3022611.84</v>
      </c>
      <c r="E3" s="1">
        <v>0</v>
      </c>
      <c r="F3" s="1">
        <v>0</v>
      </c>
      <c r="G3" s="2">
        <f t="shared" si="0"/>
        <v>17126.691360000001</v>
      </c>
      <c r="H3" s="2">
        <f t="shared" si="1"/>
        <v>0.16000000014901161</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2125762</v>
      </c>
      <c r="D4" s="1">
        <f>'PR-RAS'!E8</f>
        <v>2734813.87</v>
      </c>
      <c r="E4" s="1">
        <v>0</v>
      </c>
      <c r="F4" s="1">
        <v>0</v>
      </c>
      <c r="G4" s="2">
        <f t="shared" si="0"/>
        <v>22786.16922</v>
      </c>
      <c r="H4" s="2">
        <f t="shared" si="1"/>
        <v>0.12999999988824129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2125762</v>
      </c>
      <c r="D5" s="1">
        <f>'PR-RAS'!E9</f>
        <v>2734813.87</v>
      </c>
      <c r="E5" s="1">
        <v>0</v>
      </c>
      <c r="F5" s="1">
        <v>0</v>
      </c>
      <c r="G5" s="2">
        <f t="shared" si="0"/>
        <v>30381.558960000002</v>
      </c>
      <c r="H5" s="2">
        <f t="shared" si="1"/>
        <v>0.12999999988824129</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386916</v>
      </c>
      <c r="D19" s="1">
        <f>'PR-RAS'!E23</f>
        <v>264565.13</v>
      </c>
      <c r="E19" s="1">
        <v>0</v>
      </c>
      <c r="F19" s="1">
        <v>0</v>
      </c>
      <c r="G19" s="2">
        <f t="shared" si="0"/>
        <v>16488.83268</v>
      </c>
      <c r="H19" s="2">
        <f t="shared" si="1"/>
        <v>0.13000000000465661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13486</v>
      </c>
      <c r="D20" s="1">
        <f>'PR-RAS'!E24</f>
        <v>13971.25</v>
      </c>
      <c r="E20" s="1">
        <v>0</v>
      </c>
      <c r="F20" s="1">
        <v>0</v>
      </c>
      <c r="G20" s="2">
        <f t="shared" si="0"/>
        <v>787.14149999999995</v>
      </c>
      <c r="H20" s="2">
        <f t="shared" si="1"/>
        <v>0.25</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373430</v>
      </c>
      <c r="D23" s="1">
        <f>'PR-RAS'!E27</f>
        <v>250593.88</v>
      </c>
      <c r="E23" s="1">
        <v>0</v>
      </c>
      <c r="F23" s="1">
        <v>0</v>
      </c>
      <c r="G23" s="2">
        <f t="shared" si="0"/>
        <v>19241.59072</v>
      </c>
      <c r="H23" s="2">
        <f t="shared" si="1"/>
        <v>0.11999999999534339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5443</v>
      </c>
      <c r="D25" s="1">
        <f>'PR-RAS'!E29</f>
        <v>23232.84</v>
      </c>
      <c r="E25" s="1">
        <v>0</v>
      </c>
      <c r="F25" s="1">
        <v>0</v>
      </c>
      <c r="G25" s="2">
        <f t="shared" si="0"/>
        <v>1245.8083200000001</v>
      </c>
      <c r="H25" s="2">
        <f t="shared" si="1"/>
        <v>0.15999999999985448</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5443</v>
      </c>
      <c r="D27" s="1">
        <f>'PR-RAS'!E31</f>
        <v>22881.55</v>
      </c>
      <c r="E27" s="1">
        <v>0</v>
      </c>
      <c r="F27" s="1">
        <v>0</v>
      </c>
      <c r="G27" s="2">
        <f t="shared" si="0"/>
        <v>1331.3585999999998</v>
      </c>
      <c r="H27" s="2">
        <f t="shared" si="1"/>
        <v>0.4500000000007276</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351.29</v>
      </c>
      <c r="E29" s="1">
        <v>0</v>
      </c>
      <c r="F29" s="1">
        <v>0</v>
      </c>
      <c r="G29" s="2">
        <f t="shared" si="0"/>
        <v>19.672240000000002</v>
      </c>
      <c r="H29" s="2">
        <f t="shared" si="1"/>
        <v>0.29000000000002046</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1</v>
      </c>
      <c r="D36" s="1">
        <f>'PR-RAS'!E40</f>
        <v>0</v>
      </c>
      <c r="E36" s="1">
        <v>0</v>
      </c>
      <c r="F36" s="1">
        <v>0</v>
      </c>
      <c r="G36" s="2">
        <f t="shared" si="0"/>
        <v>3.5000000000000003E-2</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1</v>
      </c>
      <c r="D39" s="1">
        <f>'PR-RAS'!E43</f>
        <v>0</v>
      </c>
      <c r="E39" s="1">
        <v>0</v>
      </c>
      <c r="F39" s="1">
        <v>0</v>
      </c>
      <c r="G39" s="2">
        <f t="shared" si="0"/>
        <v>3.7999999999999999E-2</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5548058</v>
      </c>
      <c r="D46" s="1">
        <f>'PR-RAS'!E50</f>
        <v>5401398.040000001</v>
      </c>
      <c r="E46" s="1">
        <v>0</v>
      </c>
      <c r="F46" s="1">
        <v>0</v>
      </c>
      <c r="G46" s="2">
        <f t="shared" si="0"/>
        <v>735788.43360000011</v>
      </c>
      <c r="H46" s="2">
        <f t="shared" si="1"/>
        <v>4.0000000968575478E-2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5368648</v>
      </c>
      <c r="D55" s="1">
        <f>'PR-RAS'!E59</f>
        <v>5356652.5900000008</v>
      </c>
      <c r="E55" s="1">
        <v>0</v>
      </c>
      <c r="F55" s="1">
        <v>0</v>
      </c>
      <c r="G55" s="2">
        <f t="shared" si="0"/>
        <v>868425.47172000003</v>
      </c>
      <c r="H55" s="2">
        <f t="shared" si="1"/>
        <v>0.40999999921768904</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4918094</v>
      </c>
      <c r="D56" s="1">
        <f>'PR-RAS'!E60</f>
        <v>4906004.2300000004</v>
      </c>
      <c r="E56" s="1">
        <v>0</v>
      </c>
      <c r="F56" s="1">
        <v>0</v>
      </c>
      <c r="G56" s="2">
        <f t="shared" si="0"/>
        <v>810155.63530000008</v>
      </c>
      <c r="H56" s="2">
        <f t="shared" si="1"/>
        <v>0.23000000044703484</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450554</v>
      </c>
      <c r="D57" s="1">
        <f>'PR-RAS'!E61</f>
        <v>450648.36</v>
      </c>
      <c r="E57" s="1">
        <v>0</v>
      </c>
      <c r="F57" s="1">
        <v>0</v>
      </c>
      <c r="G57" s="2">
        <f t="shared" si="0"/>
        <v>75703.640320000006</v>
      </c>
      <c r="H57" s="2">
        <f t="shared" si="1"/>
        <v>0.35999999998603016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179410</v>
      </c>
      <c r="D58" s="1">
        <f>'PR-RAS'!E62</f>
        <v>44745.45</v>
      </c>
      <c r="E58" s="1">
        <v>0</v>
      </c>
      <c r="F58" s="1">
        <v>0</v>
      </c>
      <c r="G58" s="2">
        <f t="shared" si="0"/>
        <v>15327.351300000002</v>
      </c>
      <c r="H58" s="2">
        <f t="shared" si="1"/>
        <v>0.44999999999708962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179410</v>
      </c>
      <c r="D59" s="1">
        <f>'PR-RAS'!E63</f>
        <v>44745.45</v>
      </c>
      <c r="E59" s="1">
        <v>0</v>
      </c>
      <c r="F59" s="1">
        <v>0</v>
      </c>
      <c r="G59" s="2">
        <f t="shared" si="0"/>
        <v>15596.252200000003</v>
      </c>
      <c r="H59" s="2">
        <f t="shared" si="1"/>
        <v>0.44999999999708962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314281</v>
      </c>
      <c r="D78" s="1">
        <f>'PR-RAS'!E82</f>
        <v>423719.36</v>
      </c>
      <c r="E78" s="1">
        <v>0</v>
      </c>
      <c r="F78" s="1">
        <v>0</v>
      </c>
      <c r="G78" s="2">
        <f t="shared" si="0"/>
        <v>89452.418439999994</v>
      </c>
      <c r="H78" s="2">
        <f t="shared" si="1"/>
        <v>0.35999999998603016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272</v>
      </c>
      <c r="D79" s="1">
        <f>'PR-RAS'!E83</f>
        <v>272.61</v>
      </c>
      <c r="E79" s="1">
        <v>0</v>
      </c>
      <c r="F79" s="1">
        <v>0</v>
      </c>
      <c r="G79" s="2">
        <f t="shared" si="0"/>
        <v>63.743160000000003</v>
      </c>
      <c r="H79" s="2">
        <f t="shared" si="1"/>
        <v>0.38999999999998636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272</v>
      </c>
      <c r="D81" s="1">
        <f>'PR-RAS'!E85</f>
        <v>272.61</v>
      </c>
      <c r="E81" s="1">
        <v>0</v>
      </c>
      <c r="F81" s="1">
        <v>0</v>
      </c>
      <c r="G81" s="2">
        <f t="shared" si="0"/>
        <v>65.377600000000001</v>
      </c>
      <c r="H81" s="2">
        <f t="shared" si="1"/>
        <v>0.38999999999998636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314009</v>
      </c>
      <c r="D87" s="1">
        <f>'PR-RAS'!E91</f>
        <v>423446.75</v>
      </c>
      <c r="E87" s="1">
        <v>0</v>
      </c>
      <c r="F87" s="1">
        <v>0</v>
      </c>
      <c r="G87" s="2">
        <f t="shared" si="0"/>
        <v>99837.614999999991</v>
      </c>
      <c r="H87" s="2">
        <f t="shared" si="1"/>
        <v>0.25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62408</v>
      </c>
      <c r="D88" s="1">
        <f>'PR-RAS'!E92</f>
        <v>31200</v>
      </c>
      <c r="E88" s="1">
        <v>0</v>
      </c>
      <c r="F88" s="1">
        <v>0</v>
      </c>
      <c r="G88" s="2">
        <f t="shared" si="0"/>
        <v>10858.295999999998</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232404</v>
      </c>
      <c r="D89" s="1">
        <f>'PR-RAS'!E93</f>
        <v>348278.94</v>
      </c>
      <c r="E89" s="1">
        <v>0</v>
      </c>
      <c r="F89" s="1">
        <v>0</v>
      </c>
      <c r="G89" s="2">
        <f t="shared" si="0"/>
        <v>81748.645439999993</v>
      </c>
      <c r="H89" s="2">
        <f t="shared" si="1"/>
        <v>5.9999999997671694E-2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7</v>
      </c>
      <c r="D90" s="1">
        <f>'PR-RAS'!E94</f>
        <v>2.57</v>
      </c>
      <c r="E90" s="1">
        <v>0</v>
      </c>
      <c r="F90" s="1">
        <v>0</v>
      </c>
      <c r="G90" s="2">
        <f t="shared" si="0"/>
        <v>1.08046</v>
      </c>
      <c r="H90" s="2">
        <f t="shared" si="1"/>
        <v>0.43000000000000016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19190</v>
      </c>
      <c r="D93" s="1">
        <f>'PR-RAS'!E97</f>
        <v>43965.24</v>
      </c>
      <c r="E93" s="1">
        <v>0</v>
      </c>
      <c r="F93" s="1">
        <v>0</v>
      </c>
      <c r="G93" s="2">
        <f t="shared" si="0"/>
        <v>9855.0841600000003</v>
      </c>
      <c r="H93" s="2">
        <f t="shared" si="1"/>
        <v>0.23999999999796273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1584172</v>
      </c>
      <c r="D102" s="1">
        <f>'PR-RAS'!E106</f>
        <v>1759249.98</v>
      </c>
      <c r="E102" s="1">
        <v>0</v>
      </c>
      <c r="F102" s="1">
        <v>0</v>
      </c>
      <c r="G102" s="2">
        <f t="shared" si="0"/>
        <v>515369.86796</v>
      </c>
      <c r="H102" s="2">
        <f t="shared" si="1"/>
        <v>2.0000000018626451E-2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547</v>
      </c>
      <c r="D103" s="1">
        <f>'PR-RAS'!E107</f>
        <v>32.22</v>
      </c>
      <c r="E103" s="1">
        <v>0</v>
      </c>
      <c r="F103" s="1">
        <v>0</v>
      </c>
      <c r="G103" s="2">
        <f t="shared" si="0"/>
        <v>62.366880000000002</v>
      </c>
      <c r="H103" s="2">
        <f t="shared" si="1"/>
        <v>0.21999999999999886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547</v>
      </c>
      <c r="D106" s="1">
        <f>'PR-RAS'!E110</f>
        <v>32.22</v>
      </c>
      <c r="E106" s="1">
        <v>0</v>
      </c>
      <c r="F106" s="1">
        <v>0</v>
      </c>
      <c r="G106" s="2">
        <f t="shared" si="0"/>
        <v>64.2012</v>
      </c>
      <c r="H106" s="2">
        <f t="shared" si="1"/>
        <v>0.21999999999999886</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1304528</v>
      </c>
      <c r="D108" s="1">
        <f>'PR-RAS'!E112</f>
        <v>1450791.1400000001</v>
      </c>
      <c r="E108" s="1">
        <v>0</v>
      </c>
      <c r="F108" s="1">
        <v>0</v>
      </c>
      <c r="G108" s="2">
        <f t="shared" si="0"/>
        <v>450053.79996000003</v>
      </c>
      <c r="H108" s="2">
        <f t="shared" si="1"/>
        <v>0.14000000013038516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910</v>
      </c>
      <c r="D110" s="1">
        <f>'PR-RAS'!E114</f>
        <v>1071.58</v>
      </c>
      <c r="E110" s="1">
        <v>0</v>
      </c>
      <c r="F110" s="1">
        <v>0</v>
      </c>
      <c r="G110" s="2">
        <f t="shared" si="0"/>
        <v>332.79444000000001</v>
      </c>
      <c r="H110" s="2">
        <f t="shared" si="1"/>
        <v>0.42000000000007276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1303618</v>
      </c>
      <c r="D111" s="1">
        <f>'PR-RAS'!E115</f>
        <v>1449719.56</v>
      </c>
      <c r="E111" s="1">
        <v>0</v>
      </c>
      <c r="F111" s="1">
        <v>0</v>
      </c>
      <c r="G111" s="2">
        <f t="shared" si="0"/>
        <v>462336.28320000001</v>
      </c>
      <c r="H111" s="2">
        <f t="shared" si="1"/>
        <v>0.43999999994412065</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279097</v>
      </c>
      <c r="D116" s="1">
        <f>'PR-RAS'!E120</f>
        <v>308426.62</v>
      </c>
      <c r="E116" s="1">
        <v>0</v>
      </c>
      <c r="F116" s="1">
        <v>0</v>
      </c>
      <c r="G116" s="2">
        <f t="shared" si="0"/>
        <v>103034.2776</v>
      </c>
      <c r="H116" s="2">
        <f t="shared" si="1"/>
        <v>0.38000000000465661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55750</v>
      </c>
      <c r="D117" s="1">
        <f>'PR-RAS'!E121</f>
        <v>82848.240000000005</v>
      </c>
      <c r="E117" s="1">
        <v>0</v>
      </c>
      <c r="F117" s="1">
        <v>0</v>
      </c>
      <c r="G117" s="2">
        <f t="shared" si="0"/>
        <v>25687.791680000002</v>
      </c>
      <c r="H117" s="2">
        <f t="shared" si="1"/>
        <v>0.24000000000523869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223347</v>
      </c>
      <c r="D118" s="1">
        <f>'PR-RAS'!E122</f>
        <v>225578.38</v>
      </c>
      <c r="E118" s="1">
        <v>0</v>
      </c>
      <c r="F118" s="1">
        <v>0</v>
      </c>
      <c r="G118" s="2">
        <f t="shared" si="0"/>
        <v>78916.939920000004</v>
      </c>
      <c r="H118" s="2">
        <f t="shared" si="1"/>
        <v>0.38000000000465661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22</v>
      </c>
      <c r="D135" s="1">
        <f>'PR-RAS'!E139</f>
        <v>3342.19</v>
      </c>
      <c r="E135" s="1">
        <v>0</v>
      </c>
      <c r="F135" s="1">
        <v>0</v>
      </c>
      <c r="G135" s="2">
        <f t="shared" si="0"/>
        <v>898.65492000000006</v>
      </c>
      <c r="H135" s="2">
        <f t="shared" si="1"/>
        <v>0.19000000000005457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22</v>
      </c>
      <c r="D146" s="1">
        <f>'PR-RAS'!E150</f>
        <v>3342.19</v>
      </c>
      <c r="E146" s="1">
        <v>0</v>
      </c>
      <c r="F146" s="1">
        <v>0</v>
      </c>
      <c r="G146" s="2">
        <f t="shared" si="0"/>
        <v>972.42509999999993</v>
      </c>
      <c r="H146" s="2">
        <f t="shared" si="1"/>
        <v>0.19000000000005457</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6456587</v>
      </c>
      <c r="D147" s="1">
        <f>'PR-RAS'!E151</f>
        <v>6707104.0600000005</v>
      </c>
      <c r="E147" s="1">
        <v>0</v>
      </c>
      <c r="F147" s="1">
        <v>0</v>
      </c>
      <c r="G147" s="2">
        <f t="shared" si="0"/>
        <v>2901136.0875200001</v>
      </c>
      <c r="H147" s="2">
        <f t="shared" si="1"/>
        <v>6.0000000521540642E-2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907236</v>
      </c>
      <c r="D148" s="1">
        <f>'PR-RAS'!E152</f>
        <v>878149.97000000009</v>
      </c>
      <c r="E148" s="1">
        <v>0</v>
      </c>
      <c r="F148" s="1">
        <v>0</v>
      </c>
      <c r="G148" s="2">
        <f t="shared" si="0"/>
        <v>391539.78318000003</v>
      </c>
      <c r="H148" s="2">
        <f t="shared" si="1"/>
        <v>2.9999999911524355E-2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759454</v>
      </c>
      <c r="D149" s="1">
        <f>'PR-RAS'!E153</f>
        <v>733193.55</v>
      </c>
      <c r="E149" s="1">
        <v>0</v>
      </c>
      <c r="F149" s="1">
        <v>0</v>
      </c>
      <c r="G149" s="2">
        <f t="shared" si="0"/>
        <v>329424.4828</v>
      </c>
      <c r="H149" s="2">
        <f t="shared" si="1"/>
        <v>0.44999999995343387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759454</v>
      </c>
      <c r="D150" s="1">
        <f>'PR-RAS'!E154</f>
        <v>733193.55</v>
      </c>
      <c r="E150" s="1">
        <v>0</v>
      </c>
      <c r="F150" s="1">
        <v>0</v>
      </c>
      <c r="G150" s="2">
        <f t="shared" si="0"/>
        <v>331650.32390000002</v>
      </c>
      <c r="H150" s="2">
        <f t="shared" si="1"/>
        <v>0.44999999995343387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22700</v>
      </c>
      <c r="D154" s="1">
        <f>'PR-RAS'!E158</f>
        <v>25500</v>
      </c>
      <c r="E154" s="1">
        <v>0</v>
      </c>
      <c r="F154" s="1">
        <v>0</v>
      </c>
      <c r="G154" s="2">
        <f t="shared" si="0"/>
        <v>11276.1</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125082</v>
      </c>
      <c r="D155" s="1">
        <f>'PR-RAS'!E159</f>
        <v>119456.42</v>
      </c>
      <c r="E155" s="1">
        <v>0</v>
      </c>
      <c r="F155" s="1">
        <v>0</v>
      </c>
      <c r="G155" s="2">
        <f t="shared" si="0"/>
        <v>56055.205359999993</v>
      </c>
      <c r="H155" s="2">
        <f t="shared" si="1"/>
        <v>0.41999999999825377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125082</v>
      </c>
      <c r="D157" s="1">
        <f>'PR-RAS'!E161</f>
        <v>119456.42</v>
      </c>
      <c r="E157" s="1">
        <v>0</v>
      </c>
      <c r="F157" s="1">
        <v>0</v>
      </c>
      <c r="G157" s="2">
        <f t="shared" si="0"/>
        <v>56783.195039999991</v>
      </c>
      <c r="H157" s="2">
        <f t="shared" si="1"/>
        <v>0.41999999999825377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2773156</v>
      </c>
      <c r="D159" s="1">
        <f>'PR-RAS'!E163</f>
        <v>3079497.96</v>
      </c>
      <c r="E159" s="1">
        <v>0</v>
      </c>
      <c r="F159" s="1">
        <v>0</v>
      </c>
      <c r="G159" s="2">
        <f t="shared" si="0"/>
        <v>1411280.00336</v>
      </c>
      <c r="H159" s="2">
        <f t="shared" si="1"/>
        <v>4.0000000037252903E-2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74386</v>
      </c>
      <c r="D160" s="1">
        <f>'PR-RAS'!E164</f>
        <v>67315.59</v>
      </c>
      <c r="E160" s="1">
        <v>0</v>
      </c>
      <c r="F160" s="1">
        <v>0</v>
      </c>
      <c r="G160" s="2">
        <f t="shared" si="0"/>
        <v>33233.731619999999</v>
      </c>
      <c r="H160" s="2">
        <f t="shared" si="1"/>
        <v>0.41000000000349246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5511</v>
      </c>
      <c r="D161" s="1">
        <f>'PR-RAS'!E165</f>
        <v>2036</v>
      </c>
      <c r="E161" s="1">
        <v>0</v>
      </c>
      <c r="F161" s="1">
        <v>0</v>
      </c>
      <c r="G161" s="2">
        <f t="shared" si="0"/>
        <v>1533.28</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54345</v>
      </c>
      <c r="D162" s="1">
        <f>'PR-RAS'!E166</f>
        <v>50908.09</v>
      </c>
      <c r="E162" s="1">
        <v>0</v>
      </c>
      <c r="F162" s="1">
        <v>0</v>
      </c>
      <c r="G162" s="2">
        <f t="shared" si="0"/>
        <v>25141.949980000001</v>
      </c>
      <c r="H162" s="2">
        <f t="shared" si="1"/>
        <v>8.999999999650754E-2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800</v>
      </c>
      <c r="D163" s="1">
        <f>'PR-RAS'!E167</f>
        <v>312.5</v>
      </c>
      <c r="E163" s="1">
        <v>0</v>
      </c>
      <c r="F163" s="1">
        <v>0</v>
      </c>
      <c r="G163" s="2">
        <f t="shared" si="0"/>
        <v>230.85</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13730</v>
      </c>
      <c r="D164" s="1">
        <f>'PR-RAS'!E168</f>
        <v>14059</v>
      </c>
      <c r="E164" s="1">
        <v>0</v>
      </c>
      <c r="F164" s="1">
        <v>0</v>
      </c>
      <c r="G164" s="2">
        <f t="shared" si="0"/>
        <v>6821.2240000000002</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656411</v>
      </c>
      <c r="D165" s="1">
        <f>'PR-RAS'!E169</f>
        <v>780451.45000000007</v>
      </c>
      <c r="E165" s="1">
        <v>0</v>
      </c>
      <c r="F165" s="1">
        <v>0</v>
      </c>
      <c r="G165" s="2">
        <f t="shared" si="0"/>
        <v>363639.47960000008</v>
      </c>
      <c r="H165" s="2">
        <f t="shared" si="1"/>
        <v>0.45000000006984919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52621</v>
      </c>
      <c r="D166" s="1">
        <f>'PR-RAS'!E170</f>
        <v>43858.07</v>
      </c>
      <c r="E166" s="1">
        <v>0</v>
      </c>
      <c r="F166" s="1">
        <v>0</v>
      </c>
      <c r="G166" s="2">
        <f t="shared" si="0"/>
        <v>23155.628100000002</v>
      </c>
      <c r="H166" s="2">
        <f t="shared" si="1"/>
        <v>6.9999999999708962E-2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479999</v>
      </c>
      <c r="D168" s="1">
        <f>'PR-RAS'!E172</f>
        <v>599781.02</v>
      </c>
      <c r="E168" s="1">
        <v>0</v>
      </c>
      <c r="F168" s="1">
        <v>0</v>
      </c>
      <c r="G168" s="2">
        <f t="shared" si="0"/>
        <v>280486.69368000003</v>
      </c>
      <c r="H168" s="2">
        <f t="shared" si="1"/>
        <v>2.0000000018626451E-2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47946</v>
      </c>
      <c r="D169" s="1">
        <f>'PR-RAS'!E173</f>
        <v>98363.43</v>
      </c>
      <c r="E169" s="1">
        <v>0</v>
      </c>
      <c r="F169" s="1">
        <v>0</v>
      </c>
      <c r="G169" s="2">
        <f t="shared" si="0"/>
        <v>41105.040480000003</v>
      </c>
      <c r="H169" s="2">
        <f t="shared" si="1"/>
        <v>0.42999999999301508</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70261</v>
      </c>
      <c r="D170" s="1">
        <f>'PR-RAS'!E174</f>
        <v>34397.56</v>
      </c>
      <c r="E170" s="1">
        <v>0</v>
      </c>
      <c r="F170" s="1">
        <v>0</v>
      </c>
      <c r="G170" s="2">
        <f t="shared" si="0"/>
        <v>23500.484280000001</v>
      </c>
      <c r="H170" s="2">
        <f t="shared" si="1"/>
        <v>0.44000000000232831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5584</v>
      </c>
      <c r="D172" s="1">
        <f>'PR-RAS'!E176</f>
        <v>4051.37</v>
      </c>
      <c r="E172" s="1">
        <v>0</v>
      </c>
      <c r="F172" s="1">
        <v>0</v>
      </c>
      <c r="G172" s="2">
        <f t="shared" si="0"/>
        <v>2340.4325400000002</v>
      </c>
      <c r="H172" s="2">
        <f t="shared" si="1"/>
        <v>0.36999999999989086</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1431459</v>
      </c>
      <c r="D173" s="1">
        <f>'PR-RAS'!E177</f>
        <v>1607148.8599999999</v>
      </c>
      <c r="E173" s="1">
        <v>0</v>
      </c>
      <c r="F173" s="1">
        <v>0</v>
      </c>
      <c r="G173" s="2">
        <f t="shared" si="0"/>
        <v>799070.1558399999</v>
      </c>
      <c r="H173" s="2">
        <f t="shared" si="1"/>
        <v>0.14000000013038516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86048</v>
      </c>
      <c r="D174" s="1">
        <f>'PR-RAS'!E178</f>
        <v>99756.95</v>
      </c>
      <c r="E174" s="1">
        <v>0</v>
      </c>
      <c r="F174" s="1">
        <v>0</v>
      </c>
      <c r="G174" s="2">
        <f t="shared" si="0"/>
        <v>49402.208700000003</v>
      </c>
      <c r="H174" s="2">
        <f t="shared" si="1"/>
        <v>5.0000000002910383E-2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631321</v>
      </c>
      <c r="D175" s="1">
        <f>'PR-RAS'!E179</f>
        <v>614880.97</v>
      </c>
      <c r="E175" s="1">
        <v>0</v>
      </c>
      <c r="F175" s="1">
        <v>0</v>
      </c>
      <c r="G175" s="2">
        <f t="shared" si="0"/>
        <v>323828.43155999994</v>
      </c>
      <c r="H175" s="2">
        <f t="shared" si="1"/>
        <v>3.0000000027939677E-2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71561</v>
      </c>
      <c r="D176" s="1">
        <f>'PR-RAS'!E180</f>
        <v>64661.47</v>
      </c>
      <c r="E176" s="1">
        <v>0</v>
      </c>
      <c r="F176" s="1">
        <v>0</v>
      </c>
      <c r="G176" s="2">
        <f t="shared" si="0"/>
        <v>35154.6895</v>
      </c>
      <c r="H176" s="2">
        <f t="shared" si="1"/>
        <v>0.47000000000116415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105362</v>
      </c>
      <c r="D177" s="1">
        <f>'PR-RAS'!E181</f>
        <v>114585.1</v>
      </c>
      <c r="E177" s="1">
        <v>0</v>
      </c>
      <c r="F177" s="1">
        <v>0</v>
      </c>
      <c r="G177" s="2">
        <f t="shared" si="0"/>
        <v>58877.667199999996</v>
      </c>
      <c r="H177" s="2">
        <f t="shared" si="1"/>
        <v>0.10000000000582077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62061</v>
      </c>
      <c r="D179" s="1">
        <f>'PR-RAS'!E183</f>
        <v>58385.41</v>
      </c>
      <c r="E179" s="1">
        <v>0</v>
      </c>
      <c r="F179" s="1">
        <v>0</v>
      </c>
      <c r="G179" s="2">
        <f t="shared" si="0"/>
        <v>31832.063959999999</v>
      </c>
      <c r="H179" s="2">
        <f t="shared" si="1"/>
        <v>0.41000000000349246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199648</v>
      </c>
      <c r="D180" s="1">
        <f>'PR-RAS'!E184</f>
        <v>287107.46999999997</v>
      </c>
      <c r="E180" s="1">
        <v>0</v>
      </c>
      <c r="F180" s="1">
        <v>0</v>
      </c>
      <c r="G180" s="2">
        <f t="shared" si="0"/>
        <v>138521.46625999999</v>
      </c>
      <c r="H180" s="2">
        <f t="shared" si="1"/>
        <v>0.46999999997206032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57498</v>
      </c>
      <c r="D181" s="1">
        <f>'PR-RAS'!E185</f>
        <v>116748.4</v>
      </c>
      <c r="E181" s="1">
        <v>0</v>
      </c>
      <c r="F181" s="1">
        <v>0</v>
      </c>
      <c r="G181" s="2">
        <f t="shared" si="0"/>
        <v>52379.063999999998</v>
      </c>
      <c r="H181" s="2">
        <f t="shared" si="1"/>
        <v>0.39999999999417923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217960</v>
      </c>
      <c r="D182" s="1">
        <f>'PR-RAS'!E186</f>
        <v>251023.09</v>
      </c>
      <c r="E182" s="1">
        <v>0</v>
      </c>
      <c r="F182" s="1">
        <v>0</v>
      </c>
      <c r="G182" s="2">
        <f t="shared" si="0"/>
        <v>130321.11857999998</v>
      </c>
      <c r="H182" s="2">
        <f t="shared" si="1"/>
        <v>8.999999999650754E-2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610900</v>
      </c>
      <c r="D184" s="1">
        <f>'PR-RAS'!E188</f>
        <v>624582.06000000006</v>
      </c>
      <c r="E184" s="1">
        <v>0</v>
      </c>
      <c r="F184" s="1">
        <v>0</v>
      </c>
      <c r="G184" s="2">
        <f t="shared" si="0"/>
        <v>340391.73396000004</v>
      </c>
      <c r="H184" s="2">
        <f t="shared" si="1"/>
        <v>6.0000000055879354E-2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252047</v>
      </c>
      <c r="D185" s="1">
        <f>'PR-RAS'!E189</f>
        <v>125794.79</v>
      </c>
      <c r="E185" s="1">
        <v>0</v>
      </c>
      <c r="F185" s="1">
        <v>0</v>
      </c>
      <c r="G185" s="2">
        <f t="shared" si="0"/>
        <v>92669.130719999986</v>
      </c>
      <c r="H185" s="2">
        <f t="shared" si="1"/>
        <v>0.21000000000640284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18939</v>
      </c>
      <c r="D186" s="1">
        <f>'PR-RAS'!E190</f>
        <v>13313.48</v>
      </c>
      <c r="E186" s="1">
        <v>0</v>
      </c>
      <c r="F186" s="1">
        <v>0</v>
      </c>
      <c r="G186" s="2">
        <f t="shared" si="0"/>
        <v>8429.7026000000005</v>
      </c>
      <c r="H186" s="2">
        <f t="shared" si="1"/>
        <v>0.47999999999956344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99584</v>
      </c>
      <c r="D187" s="1">
        <f>'PR-RAS'!E191</f>
        <v>124443.61</v>
      </c>
      <c r="E187" s="1">
        <v>0</v>
      </c>
      <c r="F187" s="1">
        <v>0</v>
      </c>
      <c r="G187" s="2">
        <f t="shared" si="0"/>
        <v>64815.646919999992</v>
      </c>
      <c r="H187" s="2">
        <f t="shared" si="1"/>
        <v>0.38999999999941792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8676</v>
      </c>
      <c r="D188" s="1">
        <f>'PR-RAS'!E192</f>
        <v>8675.64</v>
      </c>
      <c r="E188" s="1">
        <v>0</v>
      </c>
      <c r="F188" s="1">
        <v>0</v>
      </c>
      <c r="G188" s="2">
        <f t="shared" si="0"/>
        <v>4867.1013599999997</v>
      </c>
      <c r="H188" s="2">
        <f t="shared" si="1"/>
        <v>0.36000000000058208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103297</v>
      </c>
      <c r="D189" s="1">
        <f>'PR-RAS'!E193</f>
        <v>154875.04999999999</v>
      </c>
      <c r="E189" s="1">
        <v>0</v>
      </c>
      <c r="F189" s="1">
        <v>0</v>
      </c>
      <c r="G189" s="2">
        <f t="shared" si="0"/>
        <v>77652.854800000001</v>
      </c>
      <c r="H189" s="2">
        <f t="shared" si="1"/>
        <v>4.9999999988358468E-2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128357</v>
      </c>
      <c r="D191" s="1">
        <f>'PR-RAS'!E195</f>
        <v>197479.49</v>
      </c>
      <c r="E191" s="1">
        <v>0</v>
      </c>
      <c r="F191" s="1">
        <v>0</v>
      </c>
      <c r="G191" s="2">
        <f t="shared" si="0"/>
        <v>99430.036200000002</v>
      </c>
      <c r="H191" s="2">
        <f t="shared" si="1"/>
        <v>0.48999999999068677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19431</v>
      </c>
      <c r="D192" s="1">
        <f>'PR-RAS'!E196</f>
        <v>20781.849999999999</v>
      </c>
      <c r="E192" s="1">
        <v>0</v>
      </c>
      <c r="F192" s="1">
        <v>0</v>
      </c>
      <c r="G192" s="2">
        <f t="shared" si="0"/>
        <v>11649.9877</v>
      </c>
      <c r="H192" s="2">
        <f t="shared" si="1"/>
        <v>0.15000000000145519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19431</v>
      </c>
      <c r="D206" s="1">
        <f>'PR-RAS'!E210</f>
        <v>20781.849999999999</v>
      </c>
      <c r="E206" s="1">
        <v>0</v>
      </c>
      <c r="F206" s="1">
        <v>0</v>
      </c>
      <c r="G206" s="2">
        <f t="shared" si="0"/>
        <v>12503.913499999999</v>
      </c>
      <c r="H206" s="2">
        <f t="shared" si="1"/>
        <v>0.15000000000145519</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12060</v>
      </c>
      <c r="D207" s="1">
        <f>'PR-RAS'!E211</f>
        <v>20781.849999999999</v>
      </c>
      <c r="E207" s="1">
        <v>0</v>
      </c>
      <c r="F207" s="1">
        <v>0</v>
      </c>
      <c r="G207" s="2">
        <f t="shared" si="0"/>
        <v>11046.482199999999</v>
      </c>
      <c r="H207" s="2">
        <f t="shared" si="1"/>
        <v>0.15000000000145519</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7371</v>
      </c>
      <c r="D210" s="1">
        <f>'PR-RAS'!E214</f>
        <v>0</v>
      </c>
      <c r="E210" s="1">
        <v>0</v>
      </c>
      <c r="F210" s="1">
        <v>0</v>
      </c>
      <c r="G210" s="2">
        <f t="shared" si="0"/>
        <v>1540.539</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59950</v>
      </c>
      <c r="D211" s="1">
        <f>'PR-RAS'!E215</f>
        <v>62590</v>
      </c>
      <c r="E211" s="1">
        <v>0</v>
      </c>
      <c r="F211" s="1">
        <v>0</v>
      </c>
      <c r="G211" s="2">
        <f t="shared" si="0"/>
        <v>38877.299999999996</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59950</v>
      </c>
      <c r="D215" s="1">
        <f>'PR-RAS'!E219</f>
        <v>62590</v>
      </c>
      <c r="E215" s="1">
        <v>0</v>
      </c>
      <c r="F215" s="1">
        <v>0</v>
      </c>
      <c r="G215" s="2">
        <f t="shared" si="0"/>
        <v>39617.82</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29000</v>
      </c>
      <c r="D217" s="1">
        <f>'PR-RAS'!E221</f>
        <v>30000</v>
      </c>
      <c r="E217" s="1">
        <v>0</v>
      </c>
      <c r="F217" s="1">
        <v>0</v>
      </c>
      <c r="G217" s="2">
        <f t="shared" si="0"/>
        <v>19224</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30950</v>
      </c>
      <c r="D218" s="1">
        <f>'PR-RAS'!E222</f>
        <v>32590</v>
      </c>
      <c r="E218" s="1">
        <v>0</v>
      </c>
      <c r="F218" s="1">
        <v>0</v>
      </c>
      <c r="G218" s="2">
        <f t="shared" si="0"/>
        <v>20860.21</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184305</v>
      </c>
      <c r="D220" s="1">
        <f>'PR-RAS'!E224</f>
        <v>209143.48</v>
      </c>
      <c r="E220" s="1">
        <v>0</v>
      </c>
      <c r="F220" s="1">
        <v>0</v>
      </c>
      <c r="G220" s="2">
        <f t="shared" si="0"/>
        <v>131967.63923999999</v>
      </c>
      <c r="H220" s="2">
        <f t="shared" si="1"/>
        <v>0.48000000001047738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184305</v>
      </c>
      <c r="D232" s="1">
        <f>'PR-RAS'!E236</f>
        <v>209143.48</v>
      </c>
      <c r="E232" s="1">
        <v>0</v>
      </c>
      <c r="F232" s="1">
        <v>0</v>
      </c>
      <c r="G232" s="2">
        <f t="shared" si="0"/>
        <v>139198.74275999999</v>
      </c>
      <c r="H232" s="2">
        <f t="shared" si="1"/>
        <v>0.48000000001047738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184305</v>
      </c>
      <c r="D233" s="1">
        <f>'PR-RAS'!E237</f>
        <v>209143.48</v>
      </c>
      <c r="E233" s="1">
        <v>0</v>
      </c>
      <c r="F233" s="1">
        <v>0</v>
      </c>
      <c r="G233" s="2">
        <f t="shared" si="0"/>
        <v>139801.33471999998</v>
      </c>
      <c r="H233" s="2">
        <f t="shared" si="1"/>
        <v>0.48000000001047738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391110</v>
      </c>
      <c r="D248" s="1">
        <f>'PR-RAS'!E252</f>
        <v>467041.97</v>
      </c>
      <c r="E248" s="1">
        <v>0</v>
      </c>
      <c r="F248" s="1">
        <v>0</v>
      </c>
      <c r="G248" s="2">
        <f t="shared" si="0"/>
        <v>327322.90317999996</v>
      </c>
      <c r="H248" s="2">
        <f t="shared" si="1"/>
        <v>3.0000000027939677E-2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391110</v>
      </c>
      <c r="D255" s="1">
        <f>'PR-RAS'!E259</f>
        <v>467041.97</v>
      </c>
      <c r="E255" s="1">
        <v>0</v>
      </c>
      <c r="F255" s="1">
        <v>0</v>
      </c>
      <c r="G255" s="2">
        <f t="shared" si="0"/>
        <v>336599.26075999998</v>
      </c>
      <c r="H255" s="2">
        <f t="shared" si="1"/>
        <v>3.0000000027939677E-2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369451</v>
      </c>
      <c r="D256" s="1">
        <f>'PR-RAS'!E260</f>
        <v>435129.98</v>
      </c>
      <c r="E256" s="1">
        <v>0</v>
      </c>
      <c r="F256" s="1">
        <v>0</v>
      </c>
      <c r="G256" s="2">
        <f t="shared" si="0"/>
        <v>316126.29479999997</v>
      </c>
      <c r="H256" s="2">
        <f t="shared" si="1"/>
        <v>2.0000000018626451E-2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21659</v>
      </c>
      <c r="D257" s="1">
        <f>'PR-RAS'!E261</f>
        <v>31911.99</v>
      </c>
      <c r="E257" s="1">
        <v>0</v>
      </c>
      <c r="F257" s="1">
        <v>0</v>
      </c>
      <c r="G257" s="2">
        <f t="shared" si="0"/>
        <v>21883.642880000003</v>
      </c>
      <c r="H257" s="2">
        <f t="shared" si="1"/>
        <v>9.9999999983992893E-3</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2121399</v>
      </c>
      <c r="D259" s="1">
        <f>'PR-RAS'!E263</f>
        <v>1989898.83</v>
      </c>
      <c r="E259" s="1">
        <v>0</v>
      </c>
      <c r="F259" s="1">
        <v>0</v>
      </c>
      <c r="G259" s="2">
        <f t="shared" si="0"/>
        <v>1574108.7382800002</v>
      </c>
      <c r="H259" s="2">
        <f t="shared" si="1"/>
        <v>0.16999999992549419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1866316</v>
      </c>
      <c r="D260" s="1">
        <f>'PR-RAS'!E264</f>
        <v>1183089.01</v>
      </c>
      <c r="E260" s="1">
        <v>0</v>
      </c>
      <c r="F260" s="1">
        <v>0</v>
      </c>
      <c r="G260" s="2">
        <f t="shared" si="0"/>
        <v>1096215.9511799999</v>
      </c>
      <c r="H260" s="2">
        <f t="shared" si="1"/>
        <v>1.0000000009313226E-2</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1866316</v>
      </c>
      <c r="D261" s="1">
        <f>'PR-RAS'!E265</f>
        <v>1183089.01</v>
      </c>
      <c r="E261" s="1">
        <v>0</v>
      </c>
      <c r="F261" s="1">
        <v>0</v>
      </c>
      <c r="G261" s="2">
        <f t="shared" si="0"/>
        <v>1100448.4452</v>
      </c>
      <c r="H261" s="2">
        <f t="shared" si="1"/>
        <v>1.0000000009313226E-2</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81085</v>
      </c>
      <c r="D269" s="1">
        <f>'PR-RAS'!E273</f>
        <v>41180.620000000003</v>
      </c>
      <c r="E269" s="1">
        <v>0</v>
      </c>
      <c r="F269" s="1">
        <v>0</v>
      </c>
      <c r="G269" s="2">
        <f t="shared" si="8"/>
        <v>43803.592320000003</v>
      </c>
      <c r="H269" s="2">
        <f t="shared" si="9"/>
        <v>0.37999999999738066</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81085</v>
      </c>
      <c r="D270" s="1">
        <f>'PR-RAS'!E274</f>
        <v>41180.620000000003</v>
      </c>
      <c r="E270" s="1">
        <v>0</v>
      </c>
      <c r="F270" s="1">
        <v>0</v>
      </c>
      <c r="G270" s="2">
        <f t="shared" si="8"/>
        <v>43967.038560000001</v>
      </c>
      <c r="H270" s="2">
        <f t="shared" si="9"/>
        <v>0.37999999999738066</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173998</v>
      </c>
      <c r="D275" s="1">
        <f>'PR-RAS'!E279</f>
        <v>765629.2</v>
      </c>
      <c r="E275" s="1">
        <v>0</v>
      </c>
      <c r="F275" s="1">
        <v>0</v>
      </c>
      <c r="G275" s="2">
        <f t="shared" si="8"/>
        <v>467240.2536</v>
      </c>
      <c r="H275" s="2">
        <f t="shared" si="9"/>
        <v>0.19999999995343387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173998</v>
      </c>
      <c r="D276" s="1">
        <f>'PR-RAS'!E280</f>
        <v>765629.2</v>
      </c>
      <c r="E276" s="1">
        <v>0</v>
      </c>
      <c r="F276" s="1">
        <v>0</v>
      </c>
      <c r="G276" s="2">
        <f t="shared" si="8"/>
        <v>468945.51</v>
      </c>
      <c r="H276" s="2">
        <f t="shared" si="9"/>
        <v>0.19999999995343387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6456587</v>
      </c>
      <c r="D285" s="1">
        <f>'PR-RAS'!E289</f>
        <v>6707104.0600000005</v>
      </c>
      <c r="E285" s="1">
        <v>0</v>
      </c>
      <c r="F285" s="1">
        <v>0</v>
      </c>
      <c r="G285" s="2">
        <f t="shared" si="8"/>
        <v>5643305.8140799999</v>
      </c>
      <c r="H285" s="2">
        <f t="shared" si="9"/>
        <v>6.0000000521540642E-2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3508068</v>
      </c>
      <c r="D286" s="1">
        <f>'PR-RAS'!E290</f>
        <v>3903217.3499999996</v>
      </c>
      <c r="E286" s="1">
        <v>0</v>
      </c>
      <c r="F286" s="1">
        <v>0</v>
      </c>
      <c r="G286" s="2">
        <f t="shared" si="8"/>
        <v>3224633.2694999995</v>
      </c>
      <c r="H286" s="2">
        <f t="shared" si="9"/>
        <v>0.34999999962747097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15324345</v>
      </c>
      <c r="D288" s="1">
        <f>'PR-RAS'!E292</f>
        <v>18832411.859999999</v>
      </c>
      <c r="E288" s="1">
        <v>0</v>
      </c>
      <c r="F288" s="1">
        <v>0</v>
      </c>
      <c r="G288" s="2">
        <f t="shared" si="8"/>
        <v>15207891.422639998</v>
      </c>
      <c r="H288" s="2">
        <f t="shared" si="9"/>
        <v>0.14000000059604645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93753</v>
      </c>
      <c r="D293" s="1">
        <f>'PR-RAS'!E298</f>
        <v>64491.78</v>
      </c>
      <c r="E293" s="1">
        <v>0</v>
      </c>
      <c r="F293" s="1">
        <v>0</v>
      </c>
      <c r="G293" s="2">
        <f t="shared" si="8"/>
        <v>65039.075519999999</v>
      </c>
      <c r="H293" s="2">
        <f t="shared" si="9"/>
        <v>0.22000000000116415</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91327</v>
      </c>
      <c r="D294" s="1">
        <f>'PR-RAS'!E299</f>
        <v>56799.01</v>
      </c>
      <c r="E294" s="1">
        <v>0</v>
      </c>
      <c r="F294" s="1">
        <v>0</v>
      </c>
      <c r="G294" s="2">
        <f t="shared" si="8"/>
        <v>60043.030859999999</v>
      </c>
      <c r="H294" s="2">
        <f t="shared" si="9"/>
        <v>1.0000000002037268E-2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91327</v>
      </c>
      <c r="D295" s="1">
        <f>'PR-RAS'!E300</f>
        <v>56799.01</v>
      </c>
      <c r="E295" s="1">
        <v>0</v>
      </c>
      <c r="F295" s="1">
        <v>0</v>
      </c>
      <c r="G295" s="2">
        <f t="shared" si="8"/>
        <v>60247.955880000001</v>
      </c>
      <c r="H295" s="2">
        <f t="shared" si="9"/>
        <v>1.0000000002037268E-2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91327</v>
      </c>
      <c r="D296" s="1">
        <f>'PR-RAS'!E301</f>
        <v>56799.01</v>
      </c>
      <c r="E296" s="1">
        <v>0</v>
      </c>
      <c r="F296" s="1">
        <v>0</v>
      </c>
      <c r="G296" s="2">
        <f t="shared" si="8"/>
        <v>60452.880900000004</v>
      </c>
      <c r="H296" s="2">
        <f t="shared" si="9"/>
        <v>1.0000000002037268E-2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2426</v>
      </c>
      <c r="D306" s="1">
        <f>'PR-RAS'!E311</f>
        <v>7692.77</v>
      </c>
      <c r="E306" s="1">
        <v>0</v>
      </c>
      <c r="F306" s="1">
        <v>0</v>
      </c>
      <c r="G306" s="2">
        <f t="shared" si="8"/>
        <v>5432.5196999999998</v>
      </c>
      <c r="H306" s="2">
        <f t="shared" si="9"/>
        <v>0.22999999999956344</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2426</v>
      </c>
      <c r="D307" s="1">
        <f>'PR-RAS'!E312</f>
        <v>7692.77</v>
      </c>
      <c r="E307" s="1">
        <v>0</v>
      </c>
      <c r="F307" s="1">
        <v>0</v>
      </c>
      <c r="G307" s="2">
        <f t="shared" si="8"/>
        <v>5450.3312400000004</v>
      </c>
      <c r="H307" s="2">
        <f t="shared" si="9"/>
        <v>0.22999999999956344</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2426</v>
      </c>
      <c r="D308" s="1">
        <f>'PR-RAS'!E313</f>
        <v>7692.77</v>
      </c>
      <c r="E308" s="1">
        <v>0</v>
      </c>
      <c r="F308" s="1">
        <v>0</v>
      </c>
      <c r="G308" s="2">
        <f t="shared" si="8"/>
        <v>5468.1427800000001</v>
      </c>
      <c r="H308" s="2">
        <f t="shared" si="9"/>
        <v>0.22999999999956344</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4500900</v>
      </c>
      <c r="D345" s="1">
        <f>'PR-RAS'!E350</f>
        <v>4120536.6</v>
      </c>
      <c r="E345" s="1">
        <v>0</v>
      </c>
      <c r="F345" s="1">
        <v>0</v>
      </c>
      <c r="G345" s="2">
        <f t="shared" si="8"/>
        <v>4383238.7807999998</v>
      </c>
      <c r="H345" s="2">
        <f t="shared" si="9"/>
        <v>0.39999999990686774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98836</v>
      </c>
      <c r="D346" s="1">
        <f>'PR-RAS'!E351</f>
        <v>70665.429999999993</v>
      </c>
      <c r="E346" s="1">
        <v>0</v>
      </c>
      <c r="F346" s="1">
        <v>0</v>
      </c>
      <c r="G346" s="2">
        <f t="shared" si="8"/>
        <v>82857.566699999996</v>
      </c>
      <c r="H346" s="2">
        <f t="shared" si="9"/>
        <v>0.42999999999301508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17000</v>
      </c>
      <c r="D347" s="1">
        <f>'PR-RAS'!E352</f>
        <v>0</v>
      </c>
      <c r="E347" s="1">
        <v>0</v>
      </c>
      <c r="F347" s="1">
        <v>0</v>
      </c>
      <c r="G347" s="2">
        <f t="shared" si="8"/>
        <v>5882</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17000</v>
      </c>
      <c r="D348" s="1">
        <f>'PR-RAS'!E353</f>
        <v>0</v>
      </c>
      <c r="E348" s="1">
        <v>0</v>
      </c>
      <c r="F348" s="1">
        <v>0</v>
      </c>
      <c r="G348" s="2">
        <f t="shared" si="8"/>
        <v>5899</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81836</v>
      </c>
      <c r="D351" s="1">
        <f>'PR-RAS'!E356</f>
        <v>70665.429999999993</v>
      </c>
      <c r="E351" s="1">
        <v>0</v>
      </c>
      <c r="F351" s="1">
        <v>0</v>
      </c>
      <c r="G351" s="2">
        <f t="shared" si="8"/>
        <v>78108.400999999983</v>
      </c>
      <c r="H351" s="2">
        <f t="shared" si="9"/>
        <v>0.42999999999301508</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81836</v>
      </c>
      <c r="D357" s="1">
        <f>'PR-RAS'!E362</f>
        <v>70665.429999999993</v>
      </c>
      <c r="E357" s="1">
        <v>0</v>
      </c>
      <c r="F357" s="1">
        <v>0</v>
      </c>
      <c r="G357" s="2">
        <f t="shared" si="8"/>
        <v>79447.402159999998</v>
      </c>
      <c r="H357" s="2">
        <f t="shared" si="9"/>
        <v>0.42999999999301508</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3841375</v>
      </c>
      <c r="D358" s="1">
        <f>'PR-RAS'!E363</f>
        <v>3401727.25</v>
      </c>
      <c r="E358" s="1">
        <v>0</v>
      </c>
      <c r="F358" s="1">
        <v>0</v>
      </c>
      <c r="G358" s="2">
        <f t="shared" si="8"/>
        <v>3800204.1314999997</v>
      </c>
      <c r="H358" s="2">
        <f t="shared" si="9"/>
        <v>0.25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3636930</v>
      </c>
      <c r="D359" s="1">
        <f>'PR-RAS'!E364</f>
        <v>3090417.65</v>
      </c>
      <c r="E359" s="1">
        <v>0</v>
      </c>
      <c r="F359" s="1">
        <v>0</v>
      </c>
      <c r="G359" s="2">
        <f t="shared" si="8"/>
        <v>3514759.9774000002</v>
      </c>
      <c r="H359" s="2">
        <f t="shared" si="9"/>
        <v>0.35000000009313226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212188</v>
      </c>
      <c r="D361" s="1">
        <f>'PR-RAS'!E366</f>
        <v>0</v>
      </c>
      <c r="E361" s="1">
        <v>0</v>
      </c>
      <c r="F361" s="1">
        <v>0</v>
      </c>
      <c r="G361" s="2">
        <f t="shared" si="8"/>
        <v>76387.679999999993</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1942330</v>
      </c>
      <c r="D362" s="1">
        <f>'PR-RAS'!E367</f>
        <v>844881.04</v>
      </c>
      <c r="E362" s="1">
        <v>0</v>
      </c>
      <c r="F362" s="1">
        <v>0</v>
      </c>
      <c r="G362" s="2">
        <f t="shared" si="8"/>
        <v>1311185.2408799999</v>
      </c>
      <c r="H362" s="2">
        <f t="shared" si="9"/>
        <v>4.0000000037252903E-2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1482412</v>
      </c>
      <c r="D363" s="1">
        <f>'PR-RAS'!E368</f>
        <v>2245536.61</v>
      </c>
      <c r="E363" s="1">
        <v>0</v>
      </c>
      <c r="F363" s="1">
        <v>0</v>
      </c>
      <c r="G363" s="2">
        <f t="shared" si="8"/>
        <v>2162401.64964</v>
      </c>
      <c r="H363" s="2">
        <f t="shared" si="9"/>
        <v>0.39000000013038516</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80100</v>
      </c>
      <c r="D364" s="1">
        <f>'PR-RAS'!E369</f>
        <v>311309.59999999998</v>
      </c>
      <c r="E364" s="1">
        <v>0</v>
      </c>
      <c r="F364" s="1">
        <v>0</v>
      </c>
      <c r="G364" s="2">
        <f t="shared" si="8"/>
        <v>255087.06959999999</v>
      </c>
      <c r="H364" s="2">
        <f t="shared" si="9"/>
        <v>0.40000000002328306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12972</v>
      </c>
      <c r="D365" s="1">
        <f>'PR-RAS'!E370</f>
        <v>15037.5</v>
      </c>
      <c r="E365" s="1">
        <v>0</v>
      </c>
      <c r="F365" s="1">
        <v>0</v>
      </c>
      <c r="G365" s="2">
        <f t="shared" si="8"/>
        <v>15669.108</v>
      </c>
      <c r="H365" s="2">
        <f t="shared" si="9"/>
        <v>0.5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10294</v>
      </c>
      <c r="D366" s="1">
        <f>'PR-RAS'!E371</f>
        <v>0</v>
      </c>
      <c r="E366" s="1">
        <v>0</v>
      </c>
      <c r="F366" s="1">
        <v>0</v>
      </c>
      <c r="G366" s="2">
        <f t="shared" si="8"/>
        <v>3757.31</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46984</v>
      </c>
      <c r="D367" s="1">
        <f>'PR-RAS'!E372</f>
        <v>0</v>
      </c>
      <c r="E367" s="1">
        <v>0</v>
      </c>
      <c r="F367" s="1">
        <v>0</v>
      </c>
      <c r="G367" s="2">
        <f t="shared" si="8"/>
        <v>17196.144</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9850</v>
      </c>
      <c r="D371" s="1">
        <f>'PR-RAS'!E376</f>
        <v>296272.09999999998</v>
      </c>
      <c r="E371" s="1">
        <v>0</v>
      </c>
      <c r="F371" s="1">
        <v>0</v>
      </c>
      <c r="G371" s="2">
        <f t="shared" si="8"/>
        <v>222885.85399999999</v>
      </c>
      <c r="H371" s="2">
        <f t="shared" si="9"/>
        <v>9.9999999976716936E-2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77300</v>
      </c>
      <c r="D373" s="1">
        <f>'PR-RAS'!E378</f>
        <v>0</v>
      </c>
      <c r="E373" s="1">
        <v>0</v>
      </c>
      <c r="F373" s="1">
        <v>0</v>
      </c>
      <c r="G373" s="2">
        <f t="shared" si="8"/>
        <v>28755.599999999999</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77300</v>
      </c>
      <c r="D374" s="1">
        <f>'PR-RAS'!E379</f>
        <v>0</v>
      </c>
      <c r="E374" s="1">
        <v>0</v>
      </c>
      <c r="F374" s="1">
        <v>0</v>
      </c>
      <c r="G374" s="2">
        <f t="shared" si="8"/>
        <v>28832.9</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47045</v>
      </c>
      <c r="D386" s="1">
        <f>'PR-RAS'!E391</f>
        <v>0</v>
      </c>
      <c r="E386" s="1">
        <v>0</v>
      </c>
      <c r="F386" s="1">
        <v>0</v>
      </c>
      <c r="G386" s="2">
        <f t="shared" si="8"/>
        <v>18112.325000000001</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34920</v>
      </c>
      <c r="D388" s="1">
        <f>'PR-RAS'!E393</f>
        <v>0</v>
      </c>
      <c r="E388" s="1">
        <v>0</v>
      </c>
      <c r="F388" s="1">
        <v>0</v>
      </c>
      <c r="G388" s="2">
        <f t="shared" si="8"/>
        <v>13514.04</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12125</v>
      </c>
      <c r="D390" s="1">
        <f>'PR-RAS'!E395</f>
        <v>0</v>
      </c>
      <c r="E390" s="1">
        <v>0</v>
      </c>
      <c r="F390" s="1">
        <v>0</v>
      </c>
      <c r="G390" s="2">
        <f t="shared" si="8"/>
        <v>4716.625</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560689</v>
      </c>
      <c r="D397" s="1">
        <f>'PR-RAS'!E402</f>
        <v>648143.92000000004</v>
      </c>
      <c r="E397" s="1">
        <v>0</v>
      </c>
      <c r="F397" s="1">
        <v>0</v>
      </c>
      <c r="G397" s="2">
        <f t="shared" si="8"/>
        <v>735362.82864000008</v>
      </c>
      <c r="H397" s="2">
        <f t="shared" si="9"/>
        <v>7.9999999958090484E-2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560689</v>
      </c>
      <c r="D398" s="1">
        <f>'PR-RAS'!E403</f>
        <v>648143.92000000004</v>
      </c>
      <c r="E398" s="1">
        <v>0</v>
      </c>
      <c r="F398" s="1">
        <v>0</v>
      </c>
      <c r="G398" s="2">
        <f t="shared" si="8"/>
        <v>737219.8054800001</v>
      </c>
      <c r="H398" s="2">
        <f t="shared" si="9"/>
        <v>7.9999999958090484E-2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4407147</v>
      </c>
      <c r="D403" s="1">
        <f>'PR-RAS'!E408</f>
        <v>4056044.8200000003</v>
      </c>
      <c r="E403" s="1">
        <v>0</v>
      </c>
      <c r="F403" s="1">
        <v>0</v>
      </c>
      <c r="G403" s="2">
        <f t="shared" si="8"/>
        <v>5032733.1292800009</v>
      </c>
      <c r="H403" s="2">
        <f t="shared" si="9"/>
        <v>0.17999999970197678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12936797</v>
      </c>
      <c r="D405" s="1">
        <f>'PR-RAS'!E410</f>
        <v>17343943.920000002</v>
      </c>
      <c r="E405" s="1">
        <v>0</v>
      </c>
      <c r="F405" s="1">
        <v>0</v>
      </c>
      <c r="G405" s="2">
        <f t="shared" si="8"/>
        <v>19240372.675360002</v>
      </c>
      <c r="H405" s="2">
        <f t="shared" si="9"/>
        <v>7.9999998211860657E-2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10058408</v>
      </c>
      <c r="D407" s="1">
        <f>'PR-RAS'!E412</f>
        <v>10674813.189999999</v>
      </c>
      <c r="E407" s="1">
        <v>0</v>
      </c>
      <c r="F407" s="1">
        <v>0</v>
      </c>
      <c r="G407" s="2">
        <f t="shared" si="8"/>
        <v>12751661.958280001</v>
      </c>
      <c r="H407" s="2">
        <f t="shared" si="9"/>
        <v>0.18999999947845936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10957487</v>
      </c>
      <c r="D408" s="1">
        <f>'PR-RAS'!E413</f>
        <v>10827640.66</v>
      </c>
      <c r="E408" s="1">
        <v>0</v>
      </c>
      <c r="F408" s="1">
        <v>0</v>
      </c>
      <c r="G408" s="2">
        <f t="shared" si="8"/>
        <v>13273396.706239998</v>
      </c>
      <c r="H408" s="2">
        <f t="shared" si="9"/>
        <v>0.33999999985098839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899079</v>
      </c>
      <c r="D410" s="1">
        <f>'PR-RAS'!E415</f>
        <v>152827.47000000067</v>
      </c>
      <c r="E410" s="1">
        <v>0</v>
      </c>
      <c r="F410" s="1">
        <v>0</v>
      </c>
      <c r="G410" s="2">
        <f t="shared" si="8"/>
        <v>492736.18146000052</v>
      </c>
      <c r="H410" s="2">
        <f t="shared" si="9"/>
        <v>0.47000000067055225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2387548</v>
      </c>
      <c r="D411" s="1">
        <f>'PR-RAS'!E416</f>
        <v>1488467.9399999976</v>
      </c>
      <c r="E411" s="1">
        <v>0</v>
      </c>
      <c r="F411" s="1">
        <v>0</v>
      </c>
      <c r="G411" s="2">
        <f t="shared" si="8"/>
        <v>2199438.3907999978</v>
      </c>
      <c r="H411" s="2">
        <f t="shared" si="9"/>
        <v>6.0000002384185791E-2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3203</v>
      </c>
      <c r="D631" s="1">
        <f>'PR-RAS'!E637</f>
        <v>3203.2</v>
      </c>
      <c r="E631" s="1">
        <v>0</v>
      </c>
      <c r="F631" s="1">
        <v>0</v>
      </c>
      <c r="G631" s="2">
        <f t="shared" si="10"/>
        <v>6053.9219999999996</v>
      </c>
      <c r="H631" s="2">
        <f t="shared" si="11"/>
        <v>0.1999999999998181</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10058408</v>
      </c>
      <c r="D633" s="1">
        <f>'PR-RAS'!E639</f>
        <v>10674813.189999999</v>
      </c>
      <c r="E633" s="1">
        <v>0</v>
      </c>
      <c r="F633" s="1">
        <v>0</v>
      </c>
      <c r="G633" s="2">
        <f t="shared" si="10"/>
        <v>19849877.728160001</v>
      </c>
      <c r="H633" s="2">
        <f t="shared" si="11"/>
        <v>0.18999999947845936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10957487</v>
      </c>
      <c r="D634" s="1">
        <f>'PR-RAS'!E640</f>
        <v>10827640.66</v>
      </c>
      <c r="E634" s="1">
        <v>0</v>
      </c>
      <c r="F634" s="1">
        <v>0</v>
      </c>
      <c r="G634" s="2">
        <f t="shared" si="10"/>
        <v>20643882.346560001</v>
      </c>
      <c r="H634" s="2">
        <f t="shared" si="11"/>
        <v>0.33999999985098839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899079</v>
      </c>
      <c r="D636" s="1">
        <f>'PR-RAS'!E642</f>
        <v>152827.47000000067</v>
      </c>
      <c r="E636" s="1">
        <v>0</v>
      </c>
      <c r="F636" s="1">
        <v>0</v>
      </c>
      <c r="G636" s="2">
        <f t="shared" si="10"/>
        <v>765006.05190000089</v>
      </c>
      <c r="H636" s="2">
        <f t="shared" si="11"/>
        <v>0.47000000067055225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2390751</v>
      </c>
      <c r="D637" s="1">
        <f>'PR-RAS'!E643</f>
        <v>1491671.1399999976</v>
      </c>
      <c r="E637" s="1">
        <v>0</v>
      </c>
      <c r="F637" s="1">
        <v>0</v>
      </c>
      <c r="G637" s="2">
        <f t="shared" si="10"/>
        <v>3417923.3260799972</v>
      </c>
      <c r="H637" s="2">
        <f t="shared" si="11"/>
        <v>0.13999999756924808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1491672</v>
      </c>
      <c r="D639" s="1">
        <f>'PR-RAS'!E645</f>
        <v>1338843.6699999969</v>
      </c>
      <c r="E639" s="1">
        <v>0</v>
      </c>
      <c r="F639" s="1">
        <v>0</v>
      </c>
      <c r="G639" s="2">
        <f t="shared" si="10"/>
        <v>2660051.2589199962</v>
      </c>
      <c r="H639" s="2">
        <f t="shared" si="11"/>
        <v>0.33000000310130417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3047181</v>
      </c>
      <c r="D642" s="1">
        <f>'PR-RAS'!E649</f>
        <v>2338367.38</v>
      </c>
      <c r="E642" s="1">
        <v>0</v>
      </c>
      <c r="F642" s="1">
        <v>0</v>
      </c>
      <c r="G642" s="2">
        <f t="shared" si="10"/>
        <v>4951030.0021599997</v>
      </c>
      <c r="H642" s="2">
        <f t="shared" si="11"/>
        <v>0.37999999988824129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10462663</v>
      </c>
      <c r="D643" s="1">
        <f>'PR-RAS'!E650</f>
        <v>11062636.380000001</v>
      </c>
      <c r="E643" s="1">
        <v>0</v>
      </c>
      <c r="F643" s="1">
        <v>0</v>
      </c>
      <c r="G643" s="2">
        <f t="shared" si="10"/>
        <v>20921454.757920001</v>
      </c>
      <c r="H643" s="2">
        <f t="shared" si="11"/>
        <v>0.38000000081956387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11171477</v>
      </c>
      <c r="D644" s="1">
        <f>'PR-RAS'!E651</f>
        <v>11470047.52</v>
      </c>
      <c r="E644" s="1">
        <v>0</v>
      </c>
      <c r="F644" s="1">
        <v>0</v>
      </c>
      <c r="G644" s="2">
        <f t="shared" si="10"/>
        <v>21933740.82172</v>
      </c>
      <c r="H644" s="2">
        <f t="shared" si="11"/>
        <v>0.48000000044703484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2338367</v>
      </c>
      <c r="D645" s="1">
        <f>'PR-RAS'!E652</f>
        <v>1930956.2400000021</v>
      </c>
      <c r="E645" s="1">
        <v>0</v>
      </c>
      <c r="F645" s="1">
        <v>0</v>
      </c>
      <c r="G645" s="2">
        <f t="shared" si="10"/>
        <v>3992979.9851200026</v>
      </c>
      <c r="H645" s="2">
        <f t="shared" si="11"/>
        <v>0.24000000208616257</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9</v>
      </c>
      <c r="E646" s="1">
        <v>0</v>
      </c>
      <c r="F646" s="1">
        <v>0</v>
      </c>
      <c r="G646" s="2">
        <f t="shared" si="10"/>
        <v>17.414999999999999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4918094</v>
      </c>
      <c r="D654" s="1">
        <f>'PR-RAS'!E661</f>
        <v>4906004.2300000004</v>
      </c>
      <c r="E654" s="1">
        <v>0</v>
      </c>
      <c r="F654" s="1">
        <v>0</v>
      </c>
      <c r="G654" s="2">
        <f t="shared" si="10"/>
        <v>9618756.9063800015</v>
      </c>
      <c r="H654" s="2">
        <f t="shared" si="11"/>
        <v>0.23000000044703484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450554</v>
      </c>
      <c r="D658" s="1">
        <f>'PR-RAS'!E665</f>
        <v>450648.36</v>
      </c>
      <c r="E658" s="1">
        <v>0</v>
      </c>
      <c r="F658" s="1">
        <v>0</v>
      </c>
      <c r="G658" s="2">
        <f t="shared" si="10"/>
        <v>888165.92304000002</v>
      </c>
      <c r="H658" s="2">
        <f t="shared" si="11"/>
        <v>0.35999999998603016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129951</v>
      </c>
      <c r="D662" s="1">
        <f>'PR-RAS'!E669</f>
        <v>44745.45</v>
      </c>
      <c r="E662" s="1">
        <v>0</v>
      </c>
      <c r="F662" s="1">
        <v>0</v>
      </c>
      <c r="G662" s="2">
        <f t="shared" si="10"/>
        <v>145051.09590000001</v>
      </c>
      <c r="H662" s="2">
        <f t="shared" si="11"/>
        <v>0.44999999999708962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49459</v>
      </c>
      <c r="D663" s="1">
        <f>'PR-RAS'!E670</f>
        <v>0</v>
      </c>
      <c r="E663" s="1">
        <v>0</v>
      </c>
      <c r="F663" s="1">
        <v>0</v>
      </c>
      <c r="G663" s="2">
        <f t="shared" si="10"/>
        <v>32741.858</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54345</v>
      </c>
      <c r="D711" s="1">
        <f>'PR-RAS'!E718</f>
        <v>50908.09</v>
      </c>
      <c r="E711" s="1">
        <v>0</v>
      </c>
      <c r="F711" s="1">
        <v>0</v>
      </c>
      <c r="G711" s="2">
        <f t="shared" si="10"/>
        <v>110874.43779999999</v>
      </c>
      <c r="H711" s="2">
        <f t="shared" si="11"/>
        <v>8.999999999650754E-2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13861</v>
      </c>
      <c r="D714" s="1">
        <f>'PR-RAS'!E721</f>
        <v>6315</v>
      </c>
      <c r="E714" s="1">
        <v>0</v>
      </c>
      <c r="F714" s="1">
        <v>0</v>
      </c>
      <c r="G714" s="2">
        <f t="shared" si="10"/>
        <v>18888.082999999999</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3024</v>
      </c>
      <c r="D715" s="1">
        <f>'PR-RAS'!E722</f>
        <v>3024</v>
      </c>
      <c r="E715" s="1">
        <v>0</v>
      </c>
      <c r="F715" s="1">
        <v>0</v>
      </c>
      <c r="G715" s="2">
        <f t="shared" si="10"/>
        <v>6477.4079999999994</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130395</v>
      </c>
      <c r="D718" s="1">
        <f>'PR-RAS'!E725</f>
        <v>125794.79</v>
      </c>
      <c r="E718" s="1">
        <v>0</v>
      </c>
      <c r="F718" s="1">
        <v>0</v>
      </c>
      <c r="G718" s="2">
        <f t="shared" si="10"/>
        <v>273882.94385999994</v>
      </c>
      <c r="H718" s="2">
        <f t="shared" si="11"/>
        <v>0.21000000000640284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5530</v>
      </c>
      <c r="D719" s="1">
        <f>'PR-RAS'!E726</f>
        <v>0</v>
      </c>
      <c r="E719" s="1">
        <v>0</v>
      </c>
      <c r="F719" s="1">
        <v>0</v>
      </c>
      <c r="G719" s="2">
        <f t="shared" si="10"/>
        <v>3970.54</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30950</v>
      </c>
      <c r="D752" s="1">
        <f>'PR-RAS'!E759</f>
        <v>32590</v>
      </c>
      <c r="E752" s="1">
        <v>0</v>
      </c>
      <c r="F752" s="1">
        <v>0</v>
      </c>
      <c r="G752" s="2">
        <f t="shared" si="10"/>
        <v>72193.63</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116381</v>
      </c>
      <c r="D809" s="1">
        <f>'PR-RAS'!E816</f>
        <v>120489.98</v>
      </c>
      <c r="E809" s="1">
        <v>0</v>
      </c>
      <c r="F809" s="1">
        <v>0</v>
      </c>
      <c r="G809" s="2">
        <f t="shared" si="10"/>
        <v>288747.65567999997</v>
      </c>
      <c r="H809" s="2">
        <f t="shared" si="11"/>
        <v>2.0000000004074536E-2</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46820</v>
      </c>
      <c r="D814" s="1">
        <f>'PR-RAS'!E821</f>
        <v>59400</v>
      </c>
      <c r="E814" s="1">
        <v>0</v>
      </c>
      <c r="F814" s="1">
        <v>0</v>
      </c>
      <c r="G814" s="2">
        <f t="shared" si="18"/>
        <v>134649.06</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206250</v>
      </c>
      <c r="D816" s="1">
        <f>'PR-RAS'!E823</f>
        <v>255240</v>
      </c>
      <c r="E816" s="1">
        <v>0</v>
      </c>
      <c r="F816" s="1">
        <v>0</v>
      </c>
      <c r="G816" s="2">
        <f t="shared" si="18"/>
        <v>584134.94999999995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21659</v>
      </c>
      <c r="D817" s="1">
        <f>'PR-RAS'!E824</f>
        <v>31911.99</v>
      </c>
      <c r="E817" s="1">
        <v>0</v>
      </c>
      <c r="F817" s="1">
        <v>0</v>
      </c>
      <c r="G817" s="2">
        <f t="shared" si="18"/>
        <v>69754.111680000002</v>
      </c>
      <c r="H817" s="2">
        <f t="shared" si="19"/>
        <v>9.9999999983992893E-3</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173998</v>
      </c>
      <c r="D823" s="1">
        <f>'PR-RAS'!E830</f>
        <v>765629.2</v>
      </c>
      <c r="E823" s="1">
        <v>0</v>
      </c>
      <c r="F823" s="1">
        <v>0</v>
      </c>
      <c r="G823" s="2">
        <f t="shared" si="18"/>
        <v>1401720.7607999998</v>
      </c>
      <c r="H823" s="2">
        <f t="shared" si="19"/>
        <v>0.19999999995343387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46254009</v>
      </c>
      <c r="D984" s="6">
        <f>BILANCA!E6</f>
        <v>48601490.819999993</v>
      </c>
      <c r="E984" s="6">
        <v>0</v>
      </c>
      <c r="F984" s="6">
        <v>0</v>
      </c>
      <c r="G984" s="7">
        <f t="shared" ref="G984:G1241" si="22">B984/1000*C984+B984/500*D984</f>
        <v>143456.99063999997</v>
      </c>
      <c r="H984" s="7">
        <f t="shared" si="19"/>
        <v>0.18000000715255737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40770541</v>
      </c>
      <c r="D985" s="1">
        <f>BILANCA!E7</f>
        <v>43239353.659999996</v>
      </c>
      <c r="E985" s="1">
        <v>0</v>
      </c>
      <c r="F985" s="1">
        <v>0</v>
      </c>
      <c r="G985" s="2">
        <f t="shared" si="22"/>
        <v>254498.49664</v>
      </c>
      <c r="H985" s="2">
        <f t="shared" si="19"/>
        <v>0.34000000357627869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8198538</v>
      </c>
      <c r="D986" s="1">
        <f>BILANCA!E8</f>
        <v>8186888.9399999995</v>
      </c>
      <c r="E986" s="1">
        <v>0</v>
      </c>
      <c r="F986" s="1">
        <v>0</v>
      </c>
      <c r="G986" s="2">
        <f t="shared" si="22"/>
        <v>73716.947639999999</v>
      </c>
      <c r="H986" s="2">
        <f t="shared" si="19"/>
        <v>6.0000000521540642E-2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8217946</v>
      </c>
      <c r="D987" s="1">
        <f>BILANCA!E9</f>
        <v>8215951.4500000002</v>
      </c>
      <c r="E987" s="1">
        <v>0</v>
      </c>
      <c r="F987" s="1">
        <v>0</v>
      </c>
      <c r="G987" s="2">
        <f t="shared" si="22"/>
        <v>98599.395600000003</v>
      </c>
      <c r="H987" s="2">
        <f t="shared" si="19"/>
        <v>0.45000000018626451</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192500</v>
      </c>
      <c r="D988" s="1">
        <f>BILANCA!E10</f>
        <v>227127.5</v>
      </c>
      <c r="E988" s="1">
        <v>0</v>
      </c>
      <c r="F988" s="1">
        <v>0</v>
      </c>
      <c r="G988" s="2">
        <f t="shared" si="22"/>
        <v>3233.7750000000001</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211908</v>
      </c>
      <c r="D989" s="1">
        <f>BILANCA!E11</f>
        <v>256190.01</v>
      </c>
      <c r="E989" s="1">
        <v>0</v>
      </c>
      <c r="F989" s="1">
        <v>0</v>
      </c>
      <c r="G989" s="2">
        <f t="shared" si="22"/>
        <v>4345.7281200000007</v>
      </c>
      <c r="H989" s="2">
        <f t="shared" si="19"/>
        <v>1.0000000009313226E-2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29733474</v>
      </c>
      <c r="D990" s="1">
        <f>BILANCA!E12</f>
        <v>32093970.709999997</v>
      </c>
      <c r="E990" s="1">
        <v>0</v>
      </c>
      <c r="F990" s="1">
        <v>0</v>
      </c>
      <c r="G990" s="2">
        <f t="shared" si="22"/>
        <v>657449.90793999995</v>
      </c>
      <c r="H990" s="2">
        <f t="shared" si="19"/>
        <v>0.29000000283122063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29069915</v>
      </c>
      <c r="D991" s="1">
        <f>BILANCA!E13</f>
        <v>31323483.049999997</v>
      </c>
      <c r="E991" s="1">
        <v>0</v>
      </c>
      <c r="F991" s="1">
        <v>0</v>
      </c>
      <c r="G991" s="2">
        <f t="shared" si="22"/>
        <v>733735.04879999999</v>
      </c>
      <c r="H991" s="2">
        <f t="shared" si="19"/>
        <v>4.9999997019767761E-2</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2618533</v>
      </c>
      <c r="D992" s="1">
        <f>BILANCA!E14</f>
        <v>2618532.84</v>
      </c>
      <c r="E992" s="1">
        <v>0</v>
      </c>
      <c r="F992" s="1">
        <v>0</v>
      </c>
      <c r="G992" s="2">
        <f t="shared" si="22"/>
        <v>70700.388119999989</v>
      </c>
      <c r="H992" s="2">
        <f t="shared" si="19"/>
        <v>0.16000000014901161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15705714</v>
      </c>
      <c r="D993" s="1">
        <f>BILANCA!E15</f>
        <v>16273340.220000001</v>
      </c>
      <c r="E993" s="1">
        <v>0</v>
      </c>
      <c r="F993" s="1">
        <v>0</v>
      </c>
      <c r="G993" s="2">
        <f t="shared" si="22"/>
        <v>482523.94440000004</v>
      </c>
      <c r="H993" s="2">
        <f t="shared" si="19"/>
        <v>0.22000000067055225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13228988</v>
      </c>
      <c r="D994" s="1">
        <f>BILANCA!E16</f>
        <v>15807162.800000001</v>
      </c>
      <c r="E994" s="1">
        <v>0</v>
      </c>
      <c r="F994" s="1">
        <v>0</v>
      </c>
      <c r="G994" s="2">
        <f t="shared" si="22"/>
        <v>493276.44959999993</v>
      </c>
      <c r="H994" s="2">
        <f t="shared" si="19"/>
        <v>0.19999999925494194</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7286209</v>
      </c>
      <c r="D995" s="1">
        <f>BILANCA!E17</f>
        <v>7795043.0099999998</v>
      </c>
      <c r="E995" s="1">
        <v>0</v>
      </c>
      <c r="F995" s="1">
        <v>0</v>
      </c>
      <c r="G995" s="2">
        <f t="shared" si="22"/>
        <v>274515.54024</v>
      </c>
      <c r="H995" s="2">
        <f t="shared" si="19"/>
        <v>9.9999997764825821E-3</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9769529</v>
      </c>
      <c r="D996" s="1">
        <f>BILANCA!E18</f>
        <v>11170595.82</v>
      </c>
      <c r="E996" s="1">
        <v>0</v>
      </c>
      <c r="F996" s="1">
        <v>0</v>
      </c>
      <c r="G996" s="2">
        <f t="shared" si="22"/>
        <v>417439.36831999995</v>
      </c>
      <c r="H996" s="2">
        <f t="shared" si="19"/>
        <v>0.17999999970197678</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517789</v>
      </c>
      <c r="D997" s="1">
        <f>BILANCA!E19</f>
        <v>668157.46</v>
      </c>
      <c r="E997" s="1">
        <v>0</v>
      </c>
      <c r="F997" s="1">
        <v>0</v>
      </c>
      <c r="G997" s="2">
        <f t="shared" si="22"/>
        <v>25957.454879999998</v>
      </c>
      <c r="H997" s="2">
        <f t="shared" si="19"/>
        <v>0.4599999999627471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260298</v>
      </c>
      <c r="D998" s="1">
        <f>BILANCA!E20</f>
        <v>275335.21999999997</v>
      </c>
      <c r="E998" s="1">
        <v>0</v>
      </c>
      <c r="F998" s="1">
        <v>0</v>
      </c>
      <c r="G998" s="2">
        <f t="shared" si="22"/>
        <v>12164.526599999997</v>
      </c>
      <c r="H998" s="2">
        <f t="shared" si="19"/>
        <v>0.21999999997206032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9500</v>
      </c>
      <c r="D999" s="1">
        <f>BILANCA!E21</f>
        <v>9499.76</v>
      </c>
      <c r="E999" s="1">
        <v>0</v>
      </c>
      <c r="F999" s="1">
        <v>0</v>
      </c>
      <c r="G999" s="2">
        <f t="shared" si="22"/>
        <v>455.99232000000001</v>
      </c>
      <c r="H999" s="2">
        <f t="shared" si="19"/>
        <v>0.23999999999978172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759305</v>
      </c>
      <c r="D1000" s="1">
        <f>BILANCA!E22</f>
        <v>1055577.42</v>
      </c>
      <c r="E1000" s="1">
        <v>0</v>
      </c>
      <c r="F1000" s="1">
        <v>0</v>
      </c>
      <c r="G1000" s="2">
        <f t="shared" si="22"/>
        <v>48797.817280000003</v>
      </c>
      <c r="H1000" s="2">
        <f t="shared" si="19"/>
        <v>0.41999999992549419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7992</v>
      </c>
      <c r="D1003" s="1">
        <f>BILANCA!E25</f>
        <v>7992.34</v>
      </c>
      <c r="E1003" s="1">
        <v>0</v>
      </c>
      <c r="F1003" s="1">
        <v>0</v>
      </c>
      <c r="G1003" s="2">
        <f t="shared" si="22"/>
        <v>479.53359999999998</v>
      </c>
      <c r="H1003" s="2">
        <f t="shared" si="19"/>
        <v>0.34000000000014552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361151</v>
      </c>
      <c r="D1004" s="1">
        <f>BILANCA!E26</f>
        <v>361151.25</v>
      </c>
      <c r="E1004" s="1">
        <v>0</v>
      </c>
      <c r="F1004" s="1">
        <v>0</v>
      </c>
      <c r="G1004" s="2">
        <f t="shared" si="22"/>
        <v>22752.523500000003</v>
      </c>
      <c r="H1004" s="2">
        <f t="shared" si="19"/>
        <v>0.25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880457</v>
      </c>
      <c r="D1006" s="1">
        <f>BILANCA!E28</f>
        <v>1041398.53</v>
      </c>
      <c r="E1006" s="1">
        <v>0</v>
      </c>
      <c r="F1006" s="1">
        <v>0</v>
      </c>
      <c r="G1006" s="2">
        <f t="shared" si="22"/>
        <v>68154.843380000006</v>
      </c>
      <c r="H1006" s="2">
        <f t="shared" si="19"/>
        <v>0.46999999997206032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133645</v>
      </c>
      <c r="D1007" s="1">
        <f>BILANCA!E29</f>
        <v>93236.449999999983</v>
      </c>
      <c r="E1007" s="1">
        <v>0</v>
      </c>
      <c r="F1007" s="1">
        <v>0</v>
      </c>
      <c r="G1007" s="2">
        <f t="shared" si="22"/>
        <v>7682.8295999999991</v>
      </c>
      <c r="H1007" s="2">
        <f t="shared" si="19"/>
        <v>0.4499999999825377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279958</v>
      </c>
      <c r="D1008" s="1">
        <f>BILANCA!E30</f>
        <v>279957.84999999998</v>
      </c>
      <c r="E1008" s="1">
        <v>0</v>
      </c>
      <c r="F1008" s="1">
        <v>0</v>
      </c>
      <c r="G1008" s="2">
        <f t="shared" si="22"/>
        <v>20996.842499999999</v>
      </c>
      <c r="H1008" s="2">
        <f t="shared" si="19"/>
        <v>0.15000000002328306</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146313</v>
      </c>
      <c r="D1012" s="1">
        <f>BILANCA!E34</f>
        <v>186721.4</v>
      </c>
      <c r="E1012" s="1">
        <v>0</v>
      </c>
      <c r="F1012" s="1">
        <v>0</v>
      </c>
      <c r="G1012" s="2">
        <f t="shared" si="22"/>
        <v>15072.9182</v>
      </c>
      <c r="H1012" s="2">
        <f t="shared" si="19"/>
        <v>0.39999999999417923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12125</v>
      </c>
      <c r="D1023" s="1">
        <f>BILANCA!E45</f>
        <v>9093.75</v>
      </c>
      <c r="E1023" s="1">
        <v>0</v>
      </c>
      <c r="F1023" s="1">
        <v>0</v>
      </c>
      <c r="G1023" s="2">
        <f t="shared" si="22"/>
        <v>1212.5</v>
      </c>
      <c r="H1023" s="2">
        <f t="shared" si="19"/>
        <v>0.25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678037</v>
      </c>
      <c r="D1027" s="1">
        <f>BILANCA!E49</f>
        <v>678037.2</v>
      </c>
      <c r="E1027" s="1">
        <v>0</v>
      </c>
      <c r="F1027" s="1">
        <v>0</v>
      </c>
      <c r="G1027" s="2">
        <f t="shared" si="22"/>
        <v>89500.901599999983</v>
      </c>
      <c r="H1027" s="2">
        <f t="shared" si="19"/>
        <v>0.19999999995343387</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665912</v>
      </c>
      <c r="D1028" s="1">
        <f>BILANCA!E50</f>
        <v>668943.44999999995</v>
      </c>
      <c r="E1028" s="1">
        <v>0</v>
      </c>
      <c r="F1028" s="1">
        <v>0</v>
      </c>
      <c r="G1028" s="2">
        <f t="shared" si="22"/>
        <v>90170.950499999992</v>
      </c>
      <c r="H1028" s="2">
        <f t="shared" si="19"/>
        <v>0.44999999995343387</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30888</v>
      </c>
      <c r="D1032" s="1">
        <f>BILANCA!E54</f>
        <v>30888</v>
      </c>
      <c r="E1032" s="1">
        <v>0</v>
      </c>
      <c r="F1032" s="1">
        <v>0</v>
      </c>
      <c r="G1032" s="2">
        <f t="shared" si="22"/>
        <v>4540.5360000000001</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30888</v>
      </c>
      <c r="D1033" s="1">
        <f>BILANCA!E55</f>
        <v>30888</v>
      </c>
      <c r="E1033" s="1">
        <v>0</v>
      </c>
      <c r="F1033" s="1">
        <v>0</v>
      </c>
      <c r="G1033" s="2">
        <f t="shared" si="22"/>
        <v>4633.2000000000007</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2838529</v>
      </c>
      <c r="D1034" s="1">
        <f>BILANCA!E56</f>
        <v>2958494.01</v>
      </c>
      <c r="E1034" s="1">
        <v>0</v>
      </c>
      <c r="F1034" s="1">
        <v>0</v>
      </c>
      <c r="G1034" s="2">
        <f t="shared" si="22"/>
        <v>446531.36801999994</v>
      </c>
      <c r="H1034" s="2">
        <f t="shared" si="19"/>
        <v>9.9999997764825821E-3</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597008</v>
      </c>
      <c r="D1035" s="1">
        <f>BILANCA!E57</f>
        <v>680935.45</v>
      </c>
      <c r="E1035" s="1">
        <v>0</v>
      </c>
      <c r="F1035" s="1">
        <v>0</v>
      </c>
      <c r="G1035" s="2">
        <f t="shared" si="22"/>
        <v>101861.70279999998</v>
      </c>
      <c r="H1035" s="2">
        <f t="shared" si="19"/>
        <v>0.44999999995343387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2241521</v>
      </c>
      <c r="D1039" s="1">
        <f>BILANCA!E61</f>
        <v>2277558.56</v>
      </c>
      <c r="E1039" s="1">
        <v>0</v>
      </c>
      <c r="F1039" s="1">
        <v>0</v>
      </c>
      <c r="G1039" s="2">
        <f t="shared" si="22"/>
        <v>380611.73472000001</v>
      </c>
      <c r="H1039" s="2">
        <f t="shared" si="19"/>
        <v>0.43999999994412065</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5483468</v>
      </c>
      <c r="D1046" s="1">
        <f>BILANCA!E68</f>
        <v>5362137.1599999992</v>
      </c>
      <c r="E1046" s="1">
        <v>0</v>
      </c>
      <c r="F1046" s="1">
        <v>0</v>
      </c>
      <c r="G1046" s="2">
        <f t="shared" si="22"/>
        <v>1021087.7661599999</v>
      </c>
      <c r="H1046" s="2">
        <f t="shared" si="19"/>
        <v>0.15999999921768904</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2338367</v>
      </c>
      <c r="D1047" s="1">
        <f>BILANCA!E69</f>
        <v>1930956.24</v>
      </c>
      <c r="E1047" s="1">
        <v>0</v>
      </c>
      <c r="F1047" s="1">
        <v>0</v>
      </c>
      <c r="G1047" s="2">
        <f t="shared" si="22"/>
        <v>396817.88672000001</v>
      </c>
      <c r="H1047" s="2">
        <f t="shared" si="19"/>
        <v>0.23999999999068677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2337135</v>
      </c>
      <c r="D1048" s="1">
        <f>BILANCA!E70</f>
        <v>1930051.24</v>
      </c>
      <c r="E1048" s="1">
        <v>0</v>
      </c>
      <c r="F1048" s="1">
        <v>0</v>
      </c>
      <c r="G1048" s="2">
        <f t="shared" si="22"/>
        <v>402820.4362</v>
      </c>
      <c r="H1048" s="2">
        <f t="shared" si="19"/>
        <v>0.23999999999068677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2337135</v>
      </c>
      <c r="D1050" s="1">
        <f>BILANCA!E72</f>
        <v>1930051.24</v>
      </c>
      <c r="E1050" s="1">
        <v>0</v>
      </c>
      <c r="F1050" s="1">
        <v>0</v>
      </c>
      <c r="G1050" s="2">
        <f t="shared" si="22"/>
        <v>415214.91116000002</v>
      </c>
      <c r="H1050" s="2">
        <f t="shared" si="19"/>
        <v>0.23999999999068677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1232</v>
      </c>
      <c r="D1054" s="1">
        <f>BILANCA!E76</f>
        <v>905</v>
      </c>
      <c r="E1054" s="1">
        <v>0</v>
      </c>
      <c r="F1054" s="1">
        <v>0</v>
      </c>
      <c r="G1054" s="2">
        <f t="shared" si="22"/>
        <v>215.98199999999997</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1525</v>
      </c>
      <c r="D1056" s="1">
        <f>BILANCA!E78</f>
        <v>1777.6899999999998</v>
      </c>
      <c r="E1056" s="1">
        <v>0</v>
      </c>
      <c r="F1056" s="1">
        <v>0</v>
      </c>
      <c r="G1056" s="2">
        <f t="shared" si="22"/>
        <v>370.86773999999997</v>
      </c>
      <c r="H1056" s="2">
        <f t="shared" si="19"/>
        <v>0.3100000000001728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341</v>
      </c>
      <c r="D1057" s="1">
        <f>BILANCA!E79</f>
        <v>341.34</v>
      </c>
      <c r="E1057" s="1">
        <v>0</v>
      </c>
      <c r="F1057" s="1">
        <v>0</v>
      </c>
      <c r="G1057" s="2">
        <f t="shared" si="22"/>
        <v>75.752319999999997</v>
      </c>
      <c r="H1057" s="2">
        <f t="shared" si="19"/>
        <v>0.33999999999997499</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341</v>
      </c>
      <c r="D1058" s="1">
        <f>BILANCA!E80</f>
        <v>341.34</v>
      </c>
      <c r="E1058" s="1">
        <v>0</v>
      </c>
      <c r="F1058" s="1">
        <v>0</v>
      </c>
      <c r="G1058" s="2">
        <f t="shared" si="22"/>
        <v>76.775999999999996</v>
      </c>
      <c r="H1058" s="2">
        <f t="shared" si="19"/>
        <v>0.33999999999997499</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1184</v>
      </c>
      <c r="D1064" s="1">
        <f>BILANCA!E86</f>
        <v>1436.35</v>
      </c>
      <c r="E1064" s="1">
        <v>0</v>
      </c>
      <c r="F1064" s="1">
        <v>0</v>
      </c>
      <c r="G1064" s="2">
        <f t="shared" si="22"/>
        <v>328.59269999999998</v>
      </c>
      <c r="H1064" s="2">
        <f t="shared" si="19"/>
        <v>0.34999999999990905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2633800</v>
      </c>
      <c r="D1112" s="1">
        <f>BILANCA!E134</f>
        <v>2633800</v>
      </c>
      <c r="E1112" s="1">
        <v>0</v>
      </c>
      <c r="F1112" s="1">
        <v>0</v>
      </c>
      <c r="G1112" s="2">
        <f t="shared" si="22"/>
        <v>1019280.6000000001</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2633800</v>
      </c>
      <c r="D1113" s="1">
        <f>BILANCA!E135</f>
        <v>2633800</v>
      </c>
      <c r="E1113" s="1">
        <v>0</v>
      </c>
      <c r="F1113" s="1">
        <v>0</v>
      </c>
      <c r="G1113" s="2">
        <f t="shared" si="22"/>
        <v>1027182</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2633800</v>
      </c>
      <c r="D1116" s="1">
        <f>BILANCA!E138</f>
        <v>2633800</v>
      </c>
      <c r="E1116" s="1">
        <v>0</v>
      </c>
      <c r="F1116" s="1">
        <v>0</v>
      </c>
      <c r="G1116" s="2">
        <f t="shared" si="22"/>
        <v>1050886.2000000002</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367357</v>
      </c>
      <c r="D1124" s="1">
        <f>BILANCA!E146</f>
        <v>679277.09</v>
      </c>
      <c r="E1124" s="1">
        <v>0</v>
      </c>
      <c r="F1124" s="1">
        <v>0</v>
      </c>
      <c r="G1124" s="2">
        <f t="shared" si="22"/>
        <v>243353.47637999998</v>
      </c>
      <c r="H1124" s="2">
        <f t="shared" si="23"/>
        <v>8.999999996740371E-2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189518</v>
      </c>
      <c r="D1125" s="1">
        <f>BILANCA!E147</f>
        <v>177804.88</v>
      </c>
      <c r="E1125" s="1">
        <v>0</v>
      </c>
      <c r="F1125" s="1">
        <v>0</v>
      </c>
      <c r="G1125" s="2">
        <f t="shared" si="22"/>
        <v>77408.141919999995</v>
      </c>
      <c r="H1125" s="2">
        <f t="shared" si="23"/>
        <v>0.11999999999534339</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80940</v>
      </c>
      <c r="D1136" s="1">
        <f>BILANCA!E158</f>
        <v>130833.49</v>
      </c>
      <c r="E1136" s="1">
        <v>0</v>
      </c>
      <c r="F1136" s="1">
        <v>0</v>
      </c>
      <c r="G1136" s="2">
        <f t="shared" si="22"/>
        <v>52418.867940000004</v>
      </c>
      <c r="H1136" s="2">
        <f t="shared" si="23"/>
        <v>0.49000000000523869</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477406</v>
      </c>
      <c r="D1137" s="1">
        <f>BILANCA!E159</f>
        <v>648534.44999999995</v>
      </c>
      <c r="E1137" s="1">
        <v>0</v>
      </c>
      <c r="F1137" s="1">
        <v>0</v>
      </c>
      <c r="G1137" s="2">
        <f t="shared" si="22"/>
        <v>273269.13459999999</v>
      </c>
      <c r="H1137" s="2">
        <f t="shared" si="23"/>
        <v>0.44999999995343387</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380507</v>
      </c>
      <c r="D1141" s="1">
        <f>BILANCA!E163</f>
        <v>277895.73</v>
      </c>
      <c r="E1141" s="1">
        <v>0</v>
      </c>
      <c r="F1141" s="1">
        <v>0</v>
      </c>
      <c r="G1141" s="2">
        <f t="shared" si="22"/>
        <v>147935.15668000001</v>
      </c>
      <c r="H1141" s="2">
        <f t="shared" si="23"/>
        <v>0.27000000001862645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142419</v>
      </c>
      <c r="D1142" s="1">
        <f>BILANCA!E164</f>
        <v>116326.14000000001</v>
      </c>
      <c r="E1142" s="1">
        <v>0</v>
      </c>
      <c r="F1142" s="1">
        <v>0</v>
      </c>
      <c r="G1142" s="2">
        <f t="shared" si="22"/>
        <v>59636.333520000007</v>
      </c>
      <c r="H1142" s="2">
        <f t="shared" si="23"/>
        <v>0.14000000001396984</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441930</v>
      </c>
      <c r="D1143" s="1">
        <f>BILANCA!E165</f>
        <v>354546.84</v>
      </c>
      <c r="E1143" s="1">
        <v>0</v>
      </c>
      <c r="F1143" s="1">
        <v>0</v>
      </c>
      <c r="G1143" s="2">
        <f t="shared" si="22"/>
        <v>184163.78880000001</v>
      </c>
      <c r="H1143" s="2">
        <f t="shared" si="23"/>
        <v>0.15999999997438863</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688</v>
      </c>
      <c r="D1144" s="1">
        <f>BILANCA!E166</f>
        <v>249.29</v>
      </c>
      <c r="E1144" s="1">
        <v>0</v>
      </c>
      <c r="F1144" s="1">
        <v>0</v>
      </c>
      <c r="G1144" s="2">
        <f t="shared" si="22"/>
        <v>191.03937999999999</v>
      </c>
      <c r="H1144" s="2">
        <f t="shared" si="23"/>
        <v>0.28999999999999204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300199</v>
      </c>
      <c r="D1147" s="1">
        <f>BILANCA!E169</f>
        <v>238469.99</v>
      </c>
      <c r="E1147" s="1">
        <v>0</v>
      </c>
      <c r="F1147" s="1">
        <v>0</v>
      </c>
      <c r="G1147" s="2">
        <f t="shared" si="22"/>
        <v>127450.79272</v>
      </c>
      <c r="H1147" s="2">
        <f t="shared" si="23"/>
        <v>1.0000000009313226E-2</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46254009</v>
      </c>
      <c r="D1152" s="1">
        <f>BILANCA!E175</f>
        <v>48601490.82</v>
      </c>
      <c r="E1152" s="1">
        <v>0</v>
      </c>
      <c r="F1152" s="1">
        <v>0</v>
      </c>
      <c r="G1152" s="2">
        <f t="shared" si="22"/>
        <v>24244231.418160003</v>
      </c>
      <c r="H1152" s="2">
        <f t="shared" si="23"/>
        <v>0.17999999970197678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699119</v>
      </c>
      <c r="D1153" s="1">
        <f>BILANCA!E176</f>
        <v>375579.46</v>
      </c>
      <c r="E1153" s="1">
        <v>0</v>
      </c>
      <c r="F1153" s="1">
        <v>0</v>
      </c>
      <c r="G1153" s="2">
        <f t="shared" si="22"/>
        <v>246547.24640000003</v>
      </c>
      <c r="H1153" s="2">
        <f t="shared" si="23"/>
        <v>0.46000000002095476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280870</v>
      </c>
      <c r="D1154" s="1">
        <f>BILANCA!E177</f>
        <v>253707.71000000002</v>
      </c>
      <c r="E1154" s="1">
        <v>0</v>
      </c>
      <c r="F1154" s="1">
        <v>0</v>
      </c>
      <c r="G1154" s="2">
        <f t="shared" si="22"/>
        <v>134796.80682</v>
      </c>
      <c r="H1154" s="2">
        <f t="shared" si="23"/>
        <v>0.28999999997904524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66270</v>
      </c>
      <c r="D1155" s="1">
        <f>BILANCA!E178</f>
        <v>73520.710000000006</v>
      </c>
      <c r="E1155" s="1">
        <v>0</v>
      </c>
      <c r="F1155" s="1">
        <v>0</v>
      </c>
      <c r="G1155" s="2">
        <f t="shared" si="22"/>
        <v>36689.56424</v>
      </c>
      <c r="H1155" s="2">
        <f t="shared" si="23"/>
        <v>0.28999999999359716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195679</v>
      </c>
      <c r="D1156" s="1">
        <f>BILANCA!E179</f>
        <v>149960.07</v>
      </c>
      <c r="E1156" s="1">
        <v>0</v>
      </c>
      <c r="F1156" s="1">
        <v>0</v>
      </c>
      <c r="G1156" s="2">
        <f t="shared" si="22"/>
        <v>85738.65122</v>
      </c>
      <c r="H1156" s="2">
        <f t="shared" si="23"/>
        <v>7.0000000006984919E-2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61</v>
      </c>
      <c r="D1157" s="1">
        <f>BILANCA!E180</f>
        <v>187.55</v>
      </c>
      <c r="E1157" s="1">
        <v>0</v>
      </c>
      <c r="F1157" s="1">
        <v>0</v>
      </c>
      <c r="G1157" s="2">
        <f t="shared" si="22"/>
        <v>75.881399999999999</v>
      </c>
      <c r="H1157" s="2">
        <f t="shared" si="23"/>
        <v>0.44999999999998863</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61</v>
      </c>
      <c r="D1160" s="1">
        <f>BILANCA!E183</f>
        <v>187.55</v>
      </c>
      <c r="E1160" s="1">
        <v>0</v>
      </c>
      <c r="F1160" s="1">
        <v>0</v>
      </c>
      <c r="G1160" s="2">
        <f t="shared" si="22"/>
        <v>77.189700000000002</v>
      </c>
      <c r="H1160" s="2">
        <f t="shared" si="23"/>
        <v>0.44999999999998863</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2100</v>
      </c>
      <c r="D1161" s="1">
        <f>BILANCA!E184</f>
        <v>2650</v>
      </c>
      <c r="E1161" s="1">
        <v>0</v>
      </c>
      <c r="F1161" s="1">
        <v>0</v>
      </c>
      <c r="G1161" s="2">
        <f t="shared" si="22"/>
        <v>1317.1999999999998</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3523</v>
      </c>
      <c r="D1163" s="1">
        <f>BILANCA!E186</f>
        <v>4749.91</v>
      </c>
      <c r="E1163" s="1">
        <v>0</v>
      </c>
      <c r="F1163" s="1">
        <v>0</v>
      </c>
      <c r="G1163" s="2">
        <f t="shared" si="22"/>
        <v>2344.1075999999998</v>
      </c>
      <c r="H1163" s="2">
        <f t="shared" si="23"/>
        <v>9.0000000000145519E-2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13237</v>
      </c>
      <c r="D1165" s="1">
        <f>BILANCA!E188</f>
        <v>22639.47</v>
      </c>
      <c r="E1165" s="1">
        <v>0</v>
      </c>
      <c r="F1165" s="1">
        <v>0</v>
      </c>
      <c r="G1165" s="2">
        <f t="shared" si="22"/>
        <v>10649.90108</v>
      </c>
      <c r="H1165" s="2">
        <f t="shared" si="23"/>
        <v>0.47000000000116415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418249</v>
      </c>
      <c r="D1166" s="1">
        <f>BILANCA!E189</f>
        <v>121871.75</v>
      </c>
      <c r="E1166" s="1">
        <v>0</v>
      </c>
      <c r="F1166" s="1">
        <v>0</v>
      </c>
      <c r="G1166" s="2">
        <f t="shared" si="22"/>
        <v>121144.6275</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45554890</v>
      </c>
      <c r="D1214" s="1">
        <f>BILANCA!E237</f>
        <v>48225911.359999999</v>
      </c>
      <c r="E1214" s="1">
        <v>0</v>
      </c>
      <c r="F1214" s="1">
        <v>0</v>
      </c>
      <c r="G1214" s="2">
        <f t="shared" si="22"/>
        <v>32803550.638319999</v>
      </c>
      <c r="H1214" s="2">
        <f t="shared" si="23"/>
        <v>0.35999999940395355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43410782</v>
      </c>
      <c r="D1215" s="1">
        <f>BILANCA!E238</f>
        <v>45879595</v>
      </c>
      <c r="E1215" s="1">
        <v>0</v>
      </c>
      <c r="F1215" s="1">
        <v>0</v>
      </c>
      <c r="G1215" s="2">
        <f t="shared" si="22"/>
        <v>31359433.504000001</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43410782</v>
      </c>
      <c r="D1216" s="1">
        <f>BILANCA!E239</f>
        <v>45879595</v>
      </c>
      <c r="E1216" s="1">
        <v>0</v>
      </c>
      <c r="F1216" s="1">
        <v>0</v>
      </c>
      <c r="G1216" s="2">
        <f t="shared" si="22"/>
        <v>31494603.476</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40349096</v>
      </c>
      <c r="D1217" s="1">
        <f>BILANCA!E240</f>
        <v>42817908.520000003</v>
      </c>
      <c r="E1217" s="1">
        <v>0</v>
      </c>
      <c r="F1217" s="1">
        <v>0</v>
      </c>
      <c r="G1217" s="2">
        <f t="shared" si="22"/>
        <v>29480469.651360005</v>
      </c>
      <c r="H1217" s="2">
        <f t="shared" si="23"/>
        <v>0.47999999672174454</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3061686</v>
      </c>
      <c r="D1218" s="1">
        <f>BILANCA!E241</f>
        <v>3061686.48</v>
      </c>
      <c r="E1218" s="1">
        <v>0</v>
      </c>
      <c r="F1218" s="1">
        <v>0</v>
      </c>
      <c r="G1218" s="2">
        <f t="shared" si="22"/>
        <v>2158488.8555999999</v>
      </c>
      <c r="H1218" s="2">
        <f t="shared" si="23"/>
        <v>0.47999999998137355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1491672</v>
      </c>
      <c r="D1222" s="1">
        <f>BILANCA!E245</f>
        <v>1338843.6700000018</v>
      </c>
      <c r="E1222" s="1">
        <v>0</v>
      </c>
      <c r="F1222" s="1">
        <v>0</v>
      </c>
      <c r="G1222" s="2">
        <f t="shared" si="22"/>
        <v>996476.8822600008</v>
      </c>
      <c r="H1222" s="2">
        <f t="shared" si="23"/>
        <v>0.32999999821186066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18835615</v>
      </c>
      <c r="D1223" s="1">
        <f>BILANCA!E246</f>
        <v>22738832.41</v>
      </c>
      <c r="E1223" s="1">
        <v>0</v>
      </c>
      <c r="F1223" s="1">
        <v>0</v>
      </c>
      <c r="G1223" s="2">
        <f t="shared" si="22"/>
        <v>15435187.1568</v>
      </c>
      <c r="H1223" s="2">
        <f t="shared" si="23"/>
        <v>0.41000000014901161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18832412</v>
      </c>
      <c r="D1224" s="1">
        <f>BILANCA!E247</f>
        <v>22735629.210000001</v>
      </c>
      <c r="E1224" s="1">
        <v>0</v>
      </c>
      <c r="F1224" s="1">
        <v>0</v>
      </c>
      <c r="G1224" s="2">
        <f t="shared" si="22"/>
        <v>15497184.571219999</v>
      </c>
      <c r="H1224" s="2">
        <f t="shared" si="23"/>
        <v>0.21000000089406967</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3203</v>
      </c>
      <c r="D1226" s="1">
        <f>BILANCA!E249</f>
        <v>3203.2</v>
      </c>
      <c r="E1226" s="1">
        <v>0</v>
      </c>
      <c r="F1226" s="1">
        <v>0</v>
      </c>
      <c r="G1226" s="2">
        <f t="shared" si="22"/>
        <v>2335.0841999999998</v>
      </c>
      <c r="H1226" s="2">
        <f t="shared" si="23"/>
        <v>0.1999999999998181</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17343943</v>
      </c>
      <c r="D1227" s="1">
        <f>BILANCA!E250</f>
        <v>21399988.739999998</v>
      </c>
      <c r="E1227" s="1">
        <v>0</v>
      </c>
      <c r="F1227" s="1">
        <v>0</v>
      </c>
      <c r="G1227" s="2">
        <f t="shared" si="22"/>
        <v>14675116.59712</v>
      </c>
      <c r="H1227" s="2">
        <f t="shared" si="23"/>
        <v>0.26000000163912773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17343943</v>
      </c>
      <c r="D1229" s="1">
        <f>BILANCA!E252</f>
        <v>21399988.739999998</v>
      </c>
      <c r="E1229" s="1">
        <v>0</v>
      </c>
      <c r="F1229" s="1">
        <v>0</v>
      </c>
      <c r="G1229" s="2">
        <f t="shared" si="22"/>
        <v>14795404.43808</v>
      </c>
      <c r="H1229" s="2">
        <f t="shared" si="23"/>
        <v>0.26000000163912773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389995</v>
      </c>
      <c r="D1232" s="1">
        <f>BILANCA!E255</f>
        <v>771124.46</v>
      </c>
      <c r="E1232" s="1">
        <v>0</v>
      </c>
      <c r="F1232" s="1">
        <v>0</v>
      </c>
      <c r="G1232" s="2">
        <f t="shared" si="22"/>
        <v>481128.73608</v>
      </c>
      <c r="H1232" s="2">
        <f t="shared" si="23"/>
        <v>0.4599999999627471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262441</v>
      </c>
      <c r="D1233" s="1">
        <f>BILANCA!E256</f>
        <v>236348.23</v>
      </c>
      <c r="E1233" s="1">
        <v>0</v>
      </c>
      <c r="F1233" s="1">
        <v>0</v>
      </c>
      <c r="G1233" s="2">
        <f t="shared" si="22"/>
        <v>183784.36499999999</v>
      </c>
      <c r="H1233" s="2">
        <f t="shared" si="23"/>
        <v>0.23000000001047738</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8842973</v>
      </c>
      <c r="D1236" s="1">
        <f>BILANCA!E259</f>
        <v>9342973.3399999999</v>
      </c>
      <c r="E1236" s="1">
        <v>0</v>
      </c>
      <c r="F1236" s="1">
        <v>0</v>
      </c>
      <c r="G1236" s="2">
        <f t="shared" si="22"/>
        <v>6964816.6790399998</v>
      </c>
      <c r="H1236" s="2">
        <f t="shared" si="23"/>
        <v>0.33999999985098839</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8842973</v>
      </c>
      <c r="D1237" s="1">
        <f>BILANCA!E260</f>
        <v>9342973.3399999999</v>
      </c>
      <c r="E1237" s="1">
        <v>0</v>
      </c>
      <c r="F1237" s="1">
        <v>0</v>
      </c>
      <c r="G1237" s="2">
        <f t="shared" si="22"/>
        <v>6992345.5987200001</v>
      </c>
      <c r="H1237" s="2">
        <f t="shared" si="23"/>
        <v>0.33999999985098839</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590482</v>
      </c>
      <c r="D1240" s="1">
        <f>BILANCA!E264</f>
        <v>277895.73</v>
      </c>
      <c r="E1240" s="1">
        <v>0</v>
      </c>
      <c r="F1240" s="1">
        <v>0</v>
      </c>
      <c r="G1240" s="2">
        <f t="shared" si="22"/>
        <v>294592.27922000003</v>
      </c>
      <c r="H1240" s="2">
        <f t="shared" si="23"/>
        <v>0.27000000001862645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157382</v>
      </c>
      <c r="D1241" s="1">
        <f>BILANCA!E265</f>
        <v>679277.09</v>
      </c>
      <c r="E1241" s="1">
        <v>0</v>
      </c>
      <c r="F1241" s="1">
        <v>0</v>
      </c>
      <c r="G1241" s="2">
        <f t="shared" si="22"/>
        <v>391111.53443999996</v>
      </c>
      <c r="H1241" s="2">
        <f t="shared" si="23"/>
        <v>8.999999996740371E-2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246790</v>
      </c>
      <c r="D1242" s="1">
        <f>BILANCA!E266</f>
        <v>238469.99</v>
      </c>
      <c r="E1242" s="1">
        <v>0</v>
      </c>
      <c r="F1242" s="1">
        <v>0</v>
      </c>
      <c r="G1242" s="2">
        <f t="shared" ref="G1242:G1479" si="24">B1242/1000*C1242+B1242/500*D1242</f>
        <v>187446.06482</v>
      </c>
      <c r="H1242" s="2">
        <f t="shared" si="23"/>
        <v>1.0000000009313226E-2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195828</v>
      </c>
      <c r="D1243" s="1">
        <f>BILANCA!E267</f>
        <v>116326.14</v>
      </c>
      <c r="E1243" s="1">
        <v>0</v>
      </c>
      <c r="F1243" s="1">
        <v>0</v>
      </c>
      <c r="G1243" s="2">
        <f t="shared" si="24"/>
        <v>111404.8728</v>
      </c>
      <c r="H1243" s="2">
        <f t="shared" si="23"/>
        <v>0.13999999999941792</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280870</v>
      </c>
      <c r="D1264" s="1">
        <f>BILANCA!E288</f>
        <v>253707.71</v>
      </c>
      <c r="E1264" s="1">
        <v>0</v>
      </c>
      <c r="F1264" s="1">
        <v>0</v>
      </c>
      <c r="G1264" s="2">
        <f t="shared" si="24"/>
        <v>221508.20302000002</v>
      </c>
      <c r="H1264" s="2">
        <f t="shared" si="23"/>
        <v>0.29000000000814907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418249</v>
      </c>
      <c r="D1266" s="1">
        <f>BILANCA!E290</f>
        <v>121871.75</v>
      </c>
      <c r="E1266" s="1">
        <v>0</v>
      </c>
      <c r="F1266" s="1">
        <v>0</v>
      </c>
      <c r="G1266" s="2">
        <f t="shared" si="24"/>
        <v>187343.8775</v>
      </c>
      <c r="H1266" s="2">
        <f t="shared" si="23"/>
        <v>0.25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2820916</v>
      </c>
      <c r="D1299" s="6">
        <f>'RAS-funkcijski'!E5</f>
        <v>2925339.24</v>
      </c>
      <c r="E1299" s="6">
        <v>0</v>
      </c>
      <c r="F1299" s="6">
        <v>0</v>
      </c>
      <c r="G1299" s="7">
        <f t="shared" si="24"/>
        <v>8671.5944799999997</v>
      </c>
      <c r="H1299" s="7">
        <f t="shared" si="23"/>
        <v>0.24000000022351742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2808194</v>
      </c>
      <c r="D1300" s="1">
        <f>'RAS-funkcijski'!E6</f>
        <v>2898338.62</v>
      </c>
      <c r="E1300" s="1">
        <v>0</v>
      </c>
      <c r="F1300" s="1">
        <v>0</v>
      </c>
      <c r="G1300" s="2">
        <f t="shared" si="24"/>
        <v>17209.742480000001</v>
      </c>
      <c r="H1300" s="2">
        <f t="shared" si="23"/>
        <v>0.37999999988824129</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2807394</v>
      </c>
      <c r="D1301" s="1">
        <f>'RAS-funkcijski'!E7</f>
        <v>2898026.12</v>
      </c>
      <c r="E1301" s="1">
        <v>0</v>
      </c>
      <c r="F1301" s="1">
        <v>0</v>
      </c>
      <c r="G1301" s="2">
        <f t="shared" si="24"/>
        <v>25810.338720000003</v>
      </c>
      <c r="H1301" s="2">
        <f t="shared" si="23"/>
        <v>0.12000000011175871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800</v>
      </c>
      <c r="D1302" s="1">
        <f>'RAS-funkcijski'!E8</f>
        <v>312.5</v>
      </c>
      <c r="E1302" s="1">
        <v>0</v>
      </c>
      <c r="F1302" s="1">
        <v>0</v>
      </c>
      <c r="G1302" s="2">
        <f t="shared" si="24"/>
        <v>5.7</v>
      </c>
      <c r="H1302" s="2">
        <f t="shared" si="23"/>
        <v>0.5</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12722</v>
      </c>
      <c r="D1307" s="1">
        <f>'RAS-funkcijski'!E13</f>
        <v>27000.62</v>
      </c>
      <c r="E1307" s="1">
        <v>0</v>
      </c>
      <c r="F1307" s="1">
        <v>0</v>
      </c>
      <c r="G1307" s="2">
        <f t="shared" si="24"/>
        <v>600.50915999999995</v>
      </c>
      <c r="H1307" s="2">
        <f t="shared" si="23"/>
        <v>0.38000000000101863</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12722</v>
      </c>
      <c r="D1310" s="1">
        <f>'RAS-funkcijski'!E16</f>
        <v>27000.62</v>
      </c>
      <c r="E1310" s="1">
        <v>0</v>
      </c>
      <c r="F1310" s="1">
        <v>0</v>
      </c>
      <c r="G1310" s="2">
        <f t="shared" si="24"/>
        <v>800.67887999999994</v>
      </c>
      <c r="H1310" s="2">
        <f t="shared" si="23"/>
        <v>0.38000000000101863</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1228242</v>
      </c>
      <c r="D1322" s="1">
        <f>'RAS-funkcijski'!E28</f>
        <v>520666.71</v>
      </c>
      <c r="E1322" s="1">
        <v>0</v>
      </c>
      <c r="F1322" s="1">
        <v>0</v>
      </c>
      <c r="G1322" s="2">
        <f t="shared" si="24"/>
        <v>54469.810080000003</v>
      </c>
      <c r="H1322" s="2">
        <f t="shared" si="23"/>
        <v>0.28999999997904524</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1228242</v>
      </c>
      <c r="D1324" s="1">
        <f>'RAS-funkcijski'!E30</f>
        <v>520666.71</v>
      </c>
      <c r="E1324" s="1">
        <v>0</v>
      </c>
      <c r="F1324" s="1">
        <v>0</v>
      </c>
      <c r="G1324" s="2">
        <f t="shared" si="24"/>
        <v>59008.960919999998</v>
      </c>
      <c r="H1324" s="2">
        <f t="shared" si="23"/>
        <v>0.28999999997904524</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140950</v>
      </c>
      <c r="D1329" s="1">
        <f>'RAS-funkcijski'!E35</f>
        <v>142590</v>
      </c>
      <c r="E1329" s="1">
        <v>0</v>
      </c>
      <c r="F1329" s="1">
        <v>0</v>
      </c>
      <c r="G1329" s="2">
        <f t="shared" si="24"/>
        <v>13210.029999999999</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30950</v>
      </c>
      <c r="D1333" s="1">
        <f>'RAS-funkcijski'!E39</f>
        <v>32590</v>
      </c>
      <c r="E1333" s="1">
        <v>0</v>
      </c>
      <c r="F1333" s="1">
        <v>0</v>
      </c>
      <c r="G1333" s="2">
        <f t="shared" si="24"/>
        <v>3364.55</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30950</v>
      </c>
      <c r="D1334" s="1">
        <f>'RAS-funkcijski'!E40</f>
        <v>32590</v>
      </c>
      <c r="E1334" s="1">
        <v>0</v>
      </c>
      <c r="F1334" s="1">
        <v>0</v>
      </c>
      <c r="G1334" s="2">
        <f t="shared" si="24"/>
        <v>3460.68</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110000</v>
      </c>
      <c r="D1355" s="1">
        <f>'RAS-funkcijski'!E61</f>
        <v>110000</v>
      </c>
      <c r="E1355" s="1">
        <v>0</v>
      </c>
      <c r="F1355" s="1">
        <v>0</v>
      </c>
      <c r="G1355" s="2">
        <f t="shared" si="24"/>
        <v>18810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110000</v>
      </c>
      <c r="D1358" s="1">
        <f>'RAS-funkcijski'!E64</f>
        <v>110000</v>
      </c>
      <c r="E1358" s="1">
        <v>0</v>
      </c>
      <c r="F1358" s="1">
        <v>0</v>
      </c>
      <c r="G1358" s="2">
        <f t="shared" si="24"/>
        <v>19800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49074</v>
      </c>
      <c r="D1369" s="1">
        <f>'RAS-funkcijski'!E75</f>
        <v>90860.79</v>
      </c>
      <c r="E1369" s="1">
        <v>0</v>
      </c>
      <c r="F1369" s="1">
        <v>0</v>
      </c>
      <c r="G1369" s="2">
        <f t="shared" si="24"/>
        <v>16386.486179999996</v>
      </c>
      <c r="H1369" s="2">
        <f t="shared" si="27"/>
        <v>0.21000000000640284</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49074</v>
      </c>
      <c r="D1370" s="1">
        <f>'RAS-funkcijski'!E76</f>
        <v>90860.79</v>
      </c>
      <c r="E1370" s="1">
        <v>0</v>
      </c>
      <c r="F1370" s="1">
        <v>0</v>
      </c>
      <c r="G1370" s="2">
        <f t="shared" si="24"/>
        <v>16617.281759999998</v>
      </c>
      <c r="H1370" s="2">
        <f t="shared" si="27"/>
        <v>0.21000000000640284</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5385717</v>
      </c>
      <c r="D1376" s="1">
        <f>'RAS-funkcijski'!E82</f>
        <v>5783309.5</v>
      </c>
      <c r="E1376" s="1">
        <v>0</v>
      </c>
      <c r="F1376" s="1">
        <v>0</v>
      </c>
      <c r="G1376" s="2">
        <f t="shared" si="24"/>
        <v>1322282.2080000001</v>
      </c>
      <c r="H1376" s="2">
        <f t="shared" si="27"/>
        <v>0.5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5385717</v>
      </c>
      <c r="D1382" s="1">
        <f>'RAS-funkcijski'!E88</f>
        <v>5783309.5</v>
      </c>
      <c r="E1382" s="1">
        <v>0</v>
      </c>
      <c r="F1382" s="1">
        <v>0</v>
      </c>
      <c r="G1382" s="2">
        <f t="shared" si="24"/>
        <v>1423996.2239999999</v>
      </c>
      <c r="H1382" s="2">
        <f t="shared" si="27"/>
        <v>0.5</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86400</v>
      </c>
      <c r="D1383" s="1">
        <f>'RAS-funkcijski'!E89</f>
        <v>74400</v>
      </c>
      <c r="E1383" s="1">
        <v>0</v>
      </c>
      <c r="F1383" s="1">
        <v>0</v>
      </c>
      <c r="G1383" s="2">
        <f t="shared" si="24"/>
        <v>19992</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86400</v>
      </c>
      <c r="D1400" s="1">
        <f>'RAS-funkcijski'!E106</f>
        <v>74400</v>
      </c>
      <c r="E1400" s="1">
        <v>0</v>
      </c>
      <c r="F1400" s="1">
        <v>0</v>
      </c>
      <c r="G1400" s="2">
        <f t="shared" si="24"/>
        <v>23990.399999999998</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232430</v>
      </c>
      <c r="D1401" s="1">
        <f>'RAS-funkcijski'!E107</f>
        <v>381306.58</v>
      </c>
      <c r="E1401" s="1">
        <v>0</v>
      </c>
      <c r="F1401" s="1">
        <v>0</v>
      </c>
      <c r="G1401" s="2">
        <f t="shared" si="24"/>
        <v>102489.44547999999</v>
      </c>
      <c r="H1401" s="2">
        <f t="shared" si="27"/>
        <v>0.41999999998370185</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232430</v>
      </c>
      <c r="D1402" s="1">
        <f>'RAS-funkcijski'!E108</f>
        <v>381306.58</v>
      </c>
      <c r="E1402" s="1">
        <v>0</v>
      </c>
      <c r="F1402" s="1">
        <v>0</v>
      </c>
      <c r="G1402" s="2">
        <f t="shared" si="24"/>
        <v>103484.48864</v>
      </c>
      <c r="H1402" s="2">
        <f t="shared" si="27"/>
        <v>0.41999999998370185</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594152</v>
      </c>
      <c r="D1408" s="1">
        <f>'RAS-funkcijski'!E114</f>
        <v>421892.47</v>
      </c>
      <c r="E1408" s="1">
        <v>0</v>
      </c>
      <c r="F1408" s="1">
        <v>0</v>
      </c>
      <c r="G1408" s="2">
        <f t="shared" si="24"/>
        <v>158173.06339999998</v>
      </c>
      <c r="H1408" s="2">
        <f t="shared" si="27"/>
        <v>0.46999999997206032</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212188</v>
      </c>
      <c r="D1409" s="1">
        <f>'RAS-funkcijski'!E115</f>
        <v>0</v>
      </c>
      <c r="E1409" s="1">
        <v>0</v>
      </c>
      <c r="F1409" s="1">
        <v>0</v>
      </c>
      <c r="G1409" s="2">
        <f t="shared" si="24"/>
        <v>23552.867999999999</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212188</v>
      </c>
      <c r="D1410" s="1">
        <f>'RAS-funkcijski'!E116</f>
        <v>0</v>
      </c>
      <c r="E1410" s="1">
        <v>0</v>
      </c>
      <c r="F1410" s="1">
        <v>0</v>
      </c>
      <c r="G1410" s="2">
        <f t="shared" si="24"/>
        <v>23765.056</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381964</v>
      </c>
      <c r="D1419" s="1">
        <f>'RAS-funkcijski'!E125</f>
        <v>421892.47</v>
      </c>
      <c r="E1419" s="1">
        <v>0</v>
      </c>
      <c r="F1419" s="1">
        <v>0</v>
      </c>
      <c r="G1419" s="2">
        <f t="shared" si="24"/>
        <v>148315.62173999997</v>
      </c>
      <c r="H1419" s="2">
        <f t="shared" si="27"/>
        <v>0.46999999997206032</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419606</v>
      </c>
      <c r="D1423" s="1">
        <f>'RAS-funkcijski'!E129</f>
        <v>487275.37</v>
      </c>
      <c r="E1423" s="1">
        <v>0</v>
      </c>
      <c r="F1423" s="1">
        <v>0</v>
      </c>
      <c r="G1423" s="2">
        <f t="shared" si="24"/>
        <v>174269.5925</v>
      </c>
      <c r="H1423" s="2">
        <f t="shared" si="27"/>
        <v>0.36999999999534339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419606</v>
      </c>
      <c r="D1432" s="1">
        <f>'RAS-funkcijski'!E138</f>
        <v>487275.37</v>
      </c>
      <c r="E1432" s="1">
        <v>0</v>
      </c>
      <c r="F1432" s="1">
        <v>0</v>
      </c>
      <c r="G1432" s="2">
        <f t="shared" si="24"/>
        <v>186817.00316000002</v>
      </c>
      <c r="H1432" s="2">
        <f t="shared" si="27"/>
        <v>0.36999999999534339</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10957487</v>
      </c>
      <c r="D1435" s="13">
        <f>'RAS-funkcijski'!E141</f>
        <v>10827640.66</v>
      </c>
      <c r="E1435" s="13">
        <v>0</v>
      </c>
      <c r="F1435" s="13">
        <v>0</v>
      </c>
      <c r="G1435" s="14">
        <f t="shared" si="24"/>
        <v>4467949.2598400004</v>
      </c>
      <c r="H1435" s="14">
        <f t="shared" si="27"/>
        <v>0.33999999985098839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699119.34</v>
      </c>
      <c r="D1480" s="6"/>
      <c r="E1480" s="6">
        <v>0</v>
      </c>
      <c r="F1480" s="6">
        <v>0</v>
      </c>
      <c r="G1480" s="7">
        <f t="shared" ref="G1480:G1580" si="34">B1480/1000*C1480</f>
        <v>699.11933999999997</v>
      </c>
      <c r="H1480" s="7">
        <f t="shared" ref="H1480:H1580" si="35">ABS(C1480-ROUND(C1480,0))</f>
        <v>0.33999999996740371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9224892.6799999997</v>
      </c>
      <c r="D1481" s="1">
        <v>0</v>
      </c>
      <c r="E1481" s="1">
        <v>0</v>
      </c>
      <c r="F1481" s="1">
        <v>0</v>
      </c>
      <c r="G1481" s="2">
        <f t="shared" si="34"/>
        <v>18449.785359999998</v>
      </c>
      <c r="H1481" s="2">
        <f t="shared" si="35"/>
        <v>0.32000000029802322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5127318.5799999991</v>
      </c>
      <c r="D1483" s="1">
        <v>0</v>
      </c>
      <c r="E1483" s="1">
        <v>0</v>
      </c>
      <c r="F1483" s="1">
        <v>0</v>
      </c>
      <c r="G1483" s="2">
        <f t="shared" si="34"/>
        <v>20509.274319999997</v>
      </c>
      <c r="H1483" s="2">
        <f t="shared" si="35"/>
        <v>0.42000000085681677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843434.48</v>
      </c>
      <c r="D1484" s="1">
        <v>0</v>
      </c>
      <c r="E1484" s="1">
        <v>0</v>
      </c>
      <c r="F1484" s="1">
        <v>0</v>
      </c>
      <c r="G1484" s="2">
        <f t="shared" si="34"/>
        <v>4217.1724000000004</v>
      </c>
      <c r="H1484" s="2">
        <f t="shared" si="35"/>
        <v>0.47999999998137355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2979516.51</v>
      </c>
      <c r="D1485" s="1">
        <v>0</v>
      </c>
      <c r="E1485" s="1">
        <v>0</v>
      </c>
      <c r="F1485" s="1">
        <v>0</v>
      </c>
      <c r="G1485" s="2">
        <f t="shared" si="34"/>
        <v>17877.09906</v>
      </c>
      <c r="H1485" s="2">
        <f t="shared" si="35"/>
        <v>0.49000000022351742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31133.15</v>
      </c>
      <c r="D1486" s="1">
        <v>0</v>
      </c>
      <c r="E1486" s="1">
        <v>0</v>
      </c>
      <c r="F1486" s="1">
        <v>0</v>
      </c>
      <c r="G1486" s="2">
        <f t="shared" si="34"/>
        <v>217.93205</v>
      </c>
      <c r="H1486" s="2">
        <f t="shared" si="35"/>
        <v>0.15000000000145519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29590</v>
      </c>
      <c r="D1487" s="1">
        <v>0</v>
      </c>
      <c r="E1487" s="1">
        <v>0</v>
      </c>
      <c r="F1487" s="1">
        <v>0</v>
      </c>
      <c r="G1487" s="2">
        <f t="shared" si="34"/>
        <v>236.72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17000.849999999999</v>
      </c>
      <c r="D1488" s="1">
        <v>0</v>
      </c>
      <c r="E1488" s="1">
        <v>0</v>
      </c>
      <c r="F1488" s="1">
        <v>0</v>
      </c>
      <c r="G1488" s="2">
        <f>B1488/1000*C1488</f>
        <v>153.00764999999998</v>
      </c>
      <c r="H1488" s="2">
        <f>ABS(C1488-ROUND(C1488,0))</f>
        <v>0.15000000000145519</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451612.12</v>
      </c>
      <c r="D1489" s="1">
        <v>0</v>
      </c>
      <c r="E1489" s="1">
        <v>0</v>
      </c>
      <c r="F1489" s="1">
        <v>0</v>
      </c>
      <c r="G1489" s="2">
        <f t="shared" si="34"/>
        <v>4516.1212000000005</v>
      </c>
      <c r="H1489" s="2">
        <f t="shared" si="35"/>
        <v>0.11999999999534339</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765629.2</v>
      </c>
      <c r="D1490" s="1">
        <v>0</v>
      </c>
      <c r="E1490" s="1">
        <v>0</v>
      </c>
      <c r="F1490" s="1">
        <v>0</v>
      </c>
      <c r="G1490" s="2">
        <f t="shared" si="34"/>
        <v>8421.9211999999989</v>
      </c>
      <c r="H1490" s="2">
        <f t="shared" si="35"/>
        <v>0.19999999995343387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9402.27</v>
      </c>
      <c r="D1491" s="1">
        <v>0</v>
      </c>
      <c r="E1491" s="1">
        <v>0</v>
      </c>
      <c r="F1491" s="1">
        <v>0</v>
      </c>
      <c r="G1491" s="2">
        <f t="shared" si="34"/>
        <v>112.82724</v>
      </c>
      <c r="H1491" s="2">
        <f t="shared" si="35"/>
        <v>0.27000000000043656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4097574.1</v>
      </c>
      <c r="D1492" s="1">
        <v>0</v>
      </c>
      <c r="E1492" s="1">
        <v>0</v>
      </c>
      <c r="F1492" s="1">
        <v>0</v>
      </c>
      <c r="G1492" s="2">
        <f t="shared" si="34"/>
        <v>53268.463299999996</v>
      </c>
      <c r="H1492" s="2">
        <f t="shared" si="35"/>
        <v>0.10000000009313226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9548432.5600000024</v>
      </c>
      <c r="D1499" s="1">
        <v>0</v>
      </c>
      <c r="E1499" s="1">
        <v>0</v>
      </c>
      <c r="F1499" s="1">
        <v>0</v>
      </c>
      <c r="G1499" s="2">
        <f t="shared" si="34"/>
        <v>190968.65120000005</v>
      </c>
      <c r="H1499" s="2">
        <f t="shared" si="35"/>
        <v>0.43999999761581421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5154480.6100000013</v>
      </c>
      <c r="D1501" s="1">
        <v>0</v>
      </c>
      <c r="E1501" s="1">
        <v>0</v>
      </c>
      <c r="F1501" s="1">
        <v>0</v>
      </c>
      <c r="G1501" s="2">
        <f t="shared" si="34"/>
        <v>113398.57342000002</v>
      </c>
      <c r="H1501" s="2">
        <f t="shared" si="35"/>
        <v>0.3899999987334013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836183.95</v>
      </c>
      <c r="D1502" s="1">
        <v>0</v>
      </c>
      <c r="E1502" s="1">
        <v>0</v>
      </c>
      <c r="F1502" s="1">
        <v>0</v>
      </c>
      <c r="G1502" s="2">
        <f t="shared" si="34"/>
        <v>19232.23085</v>
      </c>
      <c r="H1502" s="2">
        <f t="shared" si="35"/>
        <v>5.0000000046566129E-2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3025234.99</v>
      </c>
      <c r="D1503" s="1">
        <v>0</v>
      </c>
      <c r="E1503" s="1">
        <v>0</v>
      </c>
      <c r="F1503" s="1">
        <v>0</v>
      </c>
      <c r="G1503" s="2">
        <f t="shared" si="34"/>
        <v>72605.639760000005</v>
      </c>
      <c r="H1503" s="2">
        <f t="shared" si="35"/>
        <v>9.9999997764825821E-3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31006.41</v>
      </c>
      <c r="D1504" s="1">
        <v>0</v>
      </c>
      <c r="E1504" s="1">
        <v>0</v>
      </c>
      <c r="F1504" s="1">
        <v>0</v>
      </c>
      <c r="G1504" s="2">
        <f t="shared" si="34"/>
        <v>775.16025000000002</v>
      </c>
      <c r="H1504" s="2">
        <f t="shared" si="35"/>
        <v>0.40999999999985448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29040</v>
      </c>
      <c r="D1505" s="1">
        <v>0</v>
      </c>
      <c r="E1505" s="1">
        <v>0</v>
      </c>
      <c r="F1505" s="1">
        <v>0</v>
      </c>
      <c r="G1505" s="2">
        <f t="shared" si="34"/>
        <v>755.04</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17000.849999999999</v>
      </c>
      <c r="D1506" s="1">
        <v>0</v>
      </c>
      <c r="E1506" s="1">
        <v>0</v>
      </c>
      <c r="F1506" s="1">
        <v>0</v>
      </c>
      <c r="G1506" s="2">
        <f>B1506/1000*C1506</f>
        <v>459.02294999999998</v>
      </c>
      <c r="H1506" s="2">
        <f>ABS(C1506-ROUND(C1506,0))</f>
        <v>0.15000000000145519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450385.21</v>
      </c>
      <c r="D1507" s="1">
        <v>0</v>
      </c>
      <c r="E1507" s="1">
        <v>0</v>
      </c>
      <c r="F1507" s="1">
        <v>0</v>
      </c>
      <c r="G1507" s="2">
        <f t="shared" si="34"/>
        <v>12610.785880000001</v>
      </c>
      <c r="H1507" s="2">
        <f t="shared" si="35"/>
        <v>0.21000000002095476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765629.2</v>
      </c>
      <c r="D1508" s="1">
        <v>0</v>
      </c>
      <c r="E1508" s="1">
        <v>0</v>
      </c>
      <c r="F1508" s="1">
        <v>0</v>
      </c>
      <c r="G1508" s="2">
        <f t="shared" si="34"/>
        <v>22203.246800000001</v>
      </c>
      <c r="H1508" s="2">
        <f t="shared" si="35"/>
        <v>0.19999999995343387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4393951.95</v>
      </c>
      <c r="D1510" s="1">
        <v>0</v>
      </c>
      <c r="E1510" s="1">
        <v>0</v>
      </c>
      <c r="F1510" s="1">
        <v>0</v>
      </c>
      <c r="G1510" s="2">
        <f t="shared" si="34"/>
        <v>136212.51045</v>
      </c>
      <c r="H1510" s="2">
        <f t="shared" si="35"/>
        <v>4.9999999813735485E-2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375579.45999999717</v>
      </c>
      <c r="D1517" s="1">
        <v>0</v>
      </c>
      <c r="E1517" s="1">
        <v>0</v>
      </c>
      <c r="F1517" s="1">
        <v>0</v>
      </c>
      <c r="G1517" s="2">
        <f t="shared" si="34"/>
        <v>14272.019479999892</v>
      </c>
      <c r="H1517" s="2">
        <f t="shared" si="35"/>
        <v>0.45999999716877937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375579.45999999996</v>
      </c>
      <c r="D1576" s="1">
        <v>0</v>
      </c>
      <c r="E1576" s="1">
        <v>0</v>
      </c>
      <c r="F1576" s="1">
        <v>0</v>
      </c>
      <c r="G1576" s="2">
        <f t="shared" si="34"/>
        <v>36431.207620000001</v>
      </c>
      <c r="H1576" s="2">
        <f t="shared" si="35"/>
        <v>0.4599999999627471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253707.71</v>
      </c>
      <c r="D1578" s="1">
        <v>0</v>
      </c>
      <c r="E1578" s="1">
        <v>0</v>
      </c>
      <c r="F1578" s="1">
        <v>0</v>
      </c>
      <c r="G1578" s="2">
        <f t="shared" si="34"/>
        <v>25117.063290000002</v>
      </c>
      <c r="H1578" s="2">
        <f t="shared" si="35"/>
        <v>0.29000000000814907</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121871.75</v>
      </c>
      <c r="D1579" s="1">
        <v>0</v>
      </c>
      <c r="E1579" s="1">
        <v>0</v>
      </c>
      <c r="F1579" s="1">
        <v>0</v>
      </c>
      <c r="G1579" s="2">
        <f t="shared" si="34"/>
        <v>12187.175000000001</v>
      </c>
      <c r="H1579" s="2">
        <f t="shared" si="35"/>
        <v>0.25</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6"/>
      <c r="D2" s="4"/>
      <c r="E2" s="4"/>
      <c r="F2" s="4"/>
      <c r="G2" s="4"/>
      <c r="H2" s="4"/>
      <c r="I2" s="4"/>
      <c r="J2" s="4"/>
      <c r="K2" s="4"/>
      <c r="L2" s="4"/>
      <c r="M2" s="4"/>
      <c r="N2" s="4"/>
      <c r="O2" s="4"/>
      <c r="P2" s="4"/>
      <c r="Q2" s="4"/>
    </row>
    <row r="3" spans="1:17" ht="18.75" customHeight="1" x14ac:dyDescent="0.2">
      <c r="A3" s="42" t="s">
        <v>3301</v>
      </c>
      <c r="B3" s="386" t="s">
        <v>3302</v>
      </c>
      <c r="C3" s="376"/>
      <c r="D3" s="4"/>
      <c r="E3" s="4"/>
      <c r="F3" s="4"/>
      <c r="G3" s="4"/>
      <c r="H3" s="4"/>
      <c r="I3" s="4"/>
      <c r="J3" s="4"/>
      <c r="K3" s="4"/>
      <c r="L3" s="4"/>
      <c r="M3" s="4"/>
      <c r="N3" s="4"/>
      <c r="O3" s="4"/>
      <c r="P3" s="4"/>
      <c r="Q3" s="4"/>
    </row>
    <row r="4" spans="1:17" ht="37.5" hidden="1" customHeight="1" x14ac:dyDescent="0.2">
      <c r="A4" s="43" t="s">
        <v>3303</v>
      </c>
      <c r="B4" s="380" t="s">
        <v>3304</v>
      </c>
      <c r="C4" s="376"/>
      <c r="D4" s="4"/>
      <c r="E4" s="4"/>
      <c r="F4" s="4"/>
      <c r="G4" s="4"/>
      <c r="H4" s="4"/>
      <c r="I4" s="4"/>
      <c r="J4" s="4"/>
      <c r="K4" s="4"/>
      <c r="L4" s="4"/>
      <c r="M4" s="4"/>
      <c r="N4" s="4"/>
      <c r="O4" s="4"/>
      <c r="P4" s="4"/>
      <c r="Q4" s="4"/>
    </row>
    <row r="5" spans="1:17" ht="48" hidden="1" customHeight="1" x14ac:dyDescent="0.2">
      <c r="A5" s="43" t="s">
        <v>3303</v>
      </c>
      <c r="B5" s="380" t="s">
        <v>3305</v>
      </c>
      <c r="C5" s="376"/>
      <c r="D5" s="4"/>
      <c r="E5" s="4"/>
      <c r="F5" s="4"/>
      <c r="G5" s="4"/>
      <c r="H5" s="4"/>
      <c r="I5" s="4"/>
      <c r="J5" s="4"/>
      <c r="K5" s="4"/>
      <c r="L5" s="4"/>
      <c r="M5" s="4"/>
      <c r="N5" s="4"/>
      <c r="O5" s="4"/>
      <c r="P5" s="4"/>
      <c r="Q5" s="4"/>
    </row>
    <row r="6" spans="1:17" ht="59.25" hidden="1" customHeight="1" x14ac:dyDescent="0.2">
      <c r="A6" s="43" t="s">
        <v>3303</v>
      </c>
      <c r="B6" s="380" t="s">
        <v>3306</v>
      </c>
      <c r="C6" s="376"/>
      <c r="D6" s="4"/>
      <c r="E6" s="4"/>
      <c r="F6" s="4"/>
      <c r="G6" s="4"/>
      <c r="H6" s="4"/>
      <c r="I6" s="4"/>
      <c r="J6" s="4"/>
      <c r="K6" s="4"/>
      <c r="L6" s="4"/>
      <c r="M6" s="4"/>
      <c r="N6" s="4"/>
      <c r="O6" s="4"/>
      <c r="P6" s="4"/>
      <c r="Q6" s="4"/>
    </row>
    <row r="7" spans="1:17" ht="48" hidden="1" customHeight="1" x14ac:dyDescent="0.2">
      <c r="A7" s="43" t="s">
        <v>3307</v>
      </c>
      <c r="B7" s="380" t="s">
        <v>3308</v>
      </c>
      <c r="C7" s="376"/>
      <c r="D7" s="4"/>
      <c r="E7" s="4"/>
      <c r="F7" s="4"/>
      <c r="G7" s="4"/>
      <c r="H7" s="4"/>
      <c r="I7" s="4"/>
      <c r="J7" s="4"/>
      <c r="K7" s="4"/>
      <c r="L7" s="4"/>
      <c r="M7" s="4"/>
      <c r="N7" s="4"/>
      <c r="O7" s="4"/>
      <c r="P7" s="4"/>
      <c r="Q7" s="4"/>
    </row>
    <row r="8" spans="1:17" ht="41.25" hidden="1" customHeight="1" x14ac:dyDescent="0.2">
      <c r="A8" s="43" t="s">
        <v>3309</v>
      </c>
      <c r="B8" s="380" t="s">
        <v>3310</v>
      </c>
      <c r="C8" s="376"/>
      <c r="D8" s="4"/>
      <c r="E8" s="4"/>
      <c r="F8" s="4"/>
      <c r="G8" s="4"/>
      <c r="H8" s="4"/>
      <c r="I8" s="4"/>
      <c r="J8" s="4"/>
      <c r="K8" s="4"/>
      <c r="L8" s="4"/>
      <c r="M8" s="4"/>
      <c r="N8" s="4"/>
      <c r="O8" s="4"/>
      <c r="P8" s="4"/>
      <c r="Q8" s="4"/>
    </row>
    <row r="9" spans="1:17" ht="59.25" hidden="1" customHeight="1" x14ac:dyDescent="0.2">
      <c r="A9" s="43" t="s">
        <v>3311</v>
      </c>
      <c r="B9" s="380" t="s">
        <v>3312</v>
      </c>
      <c r="C9" s="376"/>
      <c r="D9" s="4"/>
      <c r="E9" s="4"/>
      <c r="F9" s="4"/>
      <c r="G9" s="4"/>
      <c r="H9" s="4"/>
      <c r="I9" s="4"/>
      <c r="J9" s="4"/>
      <c r="K9" s="4"/>
      <c r="L9" s="4"/>
      <c r="M9" s="4"/>
      <c r="N9" s="4"/>
      <c r="O9" s="4"/>
      <c r="P9" s="4"/>
      <c r="Q9" s="4"/>
    </row>
    <row r="10" spans="1:17" ht="61.5" hidden="1" customHeight="1" x14ac:dyDescent="0.2">
      <c r="A10" s="43" t="s">
        <v>3311</v>
      </c>
      <c r="B10" s="380" t="s">
        <v>3313</v>
      </c>
      <c r="C10" s="376"/>
      <c r="D10" s="4"/>
      <c r="E10" s="4"/>
      <c r="F10" s="4"/>
      <c r="G10" s="4"/>
      <c r="H10" s="4"/>
      <c r="I10" s="4"/>
      <c r="J10" s="4"/>
      <c r="K10" s="4"/>
      <c r="L10" s="4"/>
      <c r="M10" s="4"/>
      <c r="N10" s="4"/>
      <c r="O10" s="4"/>
      <c r="P10" s="4"/>
      <c r="Q10" s="4"/>
    </row>
    <row r="11" spans="1:17" ht="43.5" hidden="1" customHeight="1" x14ac:dyDescent="0.2">
      <c r="A11" s="43" t="s">
        <v>3311</v>
      </c>
      <c r="B11" s="380" t="s">
        <v>3314</v>
      </c>
      <c r="C11" s="376"/>
      <c r="D11" s="4"/>
      <c r="E11" s="4"/>
      <c r="F11" s="4"/>
      <c r="G11" s="4"/>
      <c r="H11" s="4"/>
      <c r="I11" s="4"/>
      <c r="J11" s="4"/>
      <c r="K11" s="4"/>
      <c r="L11" s="4"/>
      <c r="M11" s="4"/>
      <c r="N11" s="4"/>
      <c r="O11" s="4"/>
      <c r="P11" s="4"/>
      <c r="Q11" s="4"/>
    </row>
    <row r="12" spans="1:17" ht="27.75" hidden="1" customHeight="1" x14ac:dyDescent="0.2">
      <c r="A12" s="43" t="s">
        <v>3315</v>
      </c>
      <c r="B12" s="380" t="s">
        <v>3316</v>
      </c>
      <c r="C12" s="376"/>
      <c r="D12" s="4"/>
      <c r="E12" s="4"/>
      <c r="F12" s="4"/>
      <c r="G12" s="4"/>
      <c r="H12" s="4"/>
      <c r="I12" s="4"/>
      <c r="J12" s="4"/>
      <c r="K12" s="4"/>
      <c r="L12" s="4"/>
      <c r="M12" s="4"/>
      <c r="N12" s="4"/>
      <c r="O12" s="4"/>
      <c r="P12" s="4"/>
      <c r="Q12" s="4"/>
    </row>
    <row r="13" spans="1:17" ht="27.75" hidden="1" customHeight="1" x14ac:dyDescent="0.2">
      <c r="A13" s="43" t="s">
        <v>3317</v>
      </c>
      <c r="B13" s="380" t="s">
        <v>3318</v>
      </c>
      <c r="C13" s="376"/>
      <c r="D13" s="4"/>
      <c r="E13" s="4"/>
      <c r="F13" s="4"/>
      <c r="G13" s="4"/>
      <c r="H13" s="4"/>
      <c r="I13" s="4"/>
      <c r="J13" s="4"/>
      <c r="K13" s="4"/>
      <c r="L13" s="4"/>
      <c r="M13" s="4"/>
      <c r="N13" s="4"/>
      <c r="O13" s="4"/>
      <c r="P13" s="4"/>
      <c r="Q13" s="4"/>
    </row>
    <row r="14" spans="1:17" ht="45.75" hidden="1" customHeight="1" x14ac:dyDescent="0.2">
      <c r="A14" s="43" t="s">
        <v>3319</v>
      </c>
      <c r="B14" s="380" t="s">
        <v>3320</v>
      </c>
      <c r="C14" s="376"/>
      <c r="D14" s="4"/>
      <c r="E14" s="4"/>
      <c r="F14" s="4"/>
      <c r="G14" s="4"/>
      <c r="H14" s="4"/>
      <c r="I14" s="4"/>
      <c r="J14" s="4"/>
      <c r="K14" s="4"/>
      <c r="L14" s="4"/>
      <c r="M14" s="4"/>
      <c r="N14" s="4"/>
      <c r="O14" s="4"/>
      <c r="P14" s="4"/>
      <c r="Q14" s="4"/>
    </row>
    <row r="15" spans="1:17" ht="45.75" hidden="1" customHeight="1" x14ac:dyDescent="0.2">
      <c r="A15" s="43" t="s">
        <v>3321</v>
      </c>
      <c r="B15" s="380" t="s">
        <v>3322</v>
      </c>
      <c r="C15" s="376"/>
      <c r="D15" s="4"/>
      <c r="E15" s="4"/>
      <c r="F15" s="4"/>
      <c r="G15" s="4"/>
      <c r="H15" s="4"/>
      <c r="I15" s="4"/>
      <c r="J15" s="4"/>
      <c r="K15" s="4"/>
      <c r="L15" s="4"/>
      <c r="M15" s="4"/>
      <c r="N15" s="4"/>
      <c r="O15" s="4"/>
      <c r="P15" s="4"/>
      <c r="Q15" s="4"/>
    </row>
    <row r="16" spans="1:17" ht="51" hidden="1" customHeight="1" x14ac:dyDescent="0.2">
      <c r="A16" s="43" t="s">
        <v>3323</v>
      </c>
      <c r="B16" s="380" t="s">
        <v>3324</v>
      </c>
      <c r="C16" s="376"/>
      <c r="D16" s="4"/>
      <c r="E16" s="4"/>
      <c r="F16" s="4"/>
      <c r="G16" s="4"/>
      <c r="H16" s="4"/>
      <c r="I16" s="4"/>
      <c r="J16" s="4"/>
      <c r="K16" s="4"/>
      <c r="L16" s="4"/>
      <c r="M16" s="4"/>
      <c r="N16" s="4"/>
      <c r="O16" s="4"/>
      <c r="P16" s="4"/>
      <c r="Q16" s="4"/>
    </row>
    <row r="17" spans="1:17" ht="27.75" hidden="1" customHeight="1" x14ac:dyDescent="0.2">
      <c r="A17" s="43" t="s">
        <v>3325</v>
      </c>
      <c r="B17" s="380" t="s">
        <v>3326</v>
      </c>
      <c r="C17" s="376"/>
      <c r="D17" s="4"/>
      <c r="E17" s="4"/>
      <c r="F17" s="4"/>
      <c r="G17" s="4"/>
      <c r="H17" s="4"/>
      <c r="I17" s="4"/>
      <c r="J17" s="4"/>
      <c r="K17" s="4"/>
      <c r="L17" s="4"/>
      <c r="M17" s="4"/>
      <c r="N17" s="4"/>
      <c r="O17" s="4"/>
      <c r="P17" s="4"/>
      <c r="Q17" s="4"/>
    </row>
    <row r="18" spans="1:17" ht="27.75" hidden="1" customHeight="1" x14ac:dyDescent="0.2">
      <c r="A18" s="43" t="s">
        <v>3327</v>
      </c>
      <c r="B18" s="380" t="s">
        <v>3328</v>
      </c>
      <c r="C18" s="376"/>
      <c r="D18" s="4"/>
      <c r="E18" s="4"/>
      <c r="F18" s="4"/>
      <c r="G18" s="4"/>
      <c r="H18" s="4"/>
      <c r="I18" s="4"/>
      <c r="J18" s="4"/>
      <c r="K18" s="4"/>
      <c r="L18" s="4"/>
      <c r="M18" s="4"/>
      <c r="N18" s="4"/>
      <c r="O18" s="4"/>
      <c r="P18" s="4"/>
      <c r="Q18" s="4"/>
    </row>
    <row r="19" spans="1:17" ht="45" hidden="1" customHeight="1" x14ac:dyDescent="0.2">
      <c r="A19" s="43" t="s">
        <v>3327</v>
      </c>
      <c r="B19" s="380" t="s">
        <v>3329</v>
      </c>
      <c r="C19" s="376"/>
      <c r="D19" s="4"/>
      <c r="E19" s="4"/>
      <c r="F19" s="4"/>
      <c r="G19" s="4"/>
      <c r="H19" s="4"/>
      <c r="I19" s="4"/>
      <c r="J19" s="4"/>
      <c r="K19" s="4"/>
      <c r="L19" s="4"/>
      <c r="M19" s="4"/>
      <c r="N19" s="4"/>
      <c r="O19" s="4"/>
      <c r="P19" s="4"/>
      <c r="Q19" s="4"/>
    </row>
    <row r="20" spans="1:17" ht="45" hidden="1" customHeight="1" x14ac:dyDescent="0.2">
      <c r="A20" s="43" t="s">
        <v>3330</v>
      </c>
      <c r="B20" s="380" t="s">
        <v>3331</v>
      </c>
      <c r="C20" s="376"/>
      <c r="D20" s="4"/>
      <c r="E20" s="4"/>
      <c r="F20" s="4"/>
      <c r="G20" s="4"/>
      <c r="H20" s="4"/>
      <c r="I20" s="4"/>
      <c r="J20" s="4"/>
      <c r="K20" s="4"/>
      <c r="L20" s="4"/>
      <c r="M20" s="4"/>
      <c r="N20" s="4"/>
      <c r="O20" s="4"/>
      <c r="P20" s="4"/>
      <c r="Q20" s="4"/>
    </row>
    <row r="21" spans="1:17" ht="30" hidden="1" customHeight="1" x14ac:dyDescent="0.2">
      <c r="A21" s="43" t="s">
        <v>3332</v>
      </c>
      <c r="B21" s="380" t="s">
        <v>3333</v>
      </c>
      <c r="C21" s="376"/>
      <c r="D21" s="4"/>
      <c r="E21" s="4"/>
      <c r="F21" s="4"/>
      <c r="G21" s="4"/>
      <c r="H21" s="4"/>
      <c r="I21" s="4"/>
      <c r="J21" s="4"/>
      <c r="K21" s="4"/>
      <c r="L21" s="4"/>
      <c r="M21" s="4"/>
      <c r="N21" s="4"/>
      <c r="O21" s="4"/>
      <c r="P21" s="4"/>
      <c r="Q21" s="4"/>
    </row>
    <row r="22" spans="1:17" ht="30" hidden="1" customHeight="1" x14ac:dyDescent="0.2">
      <c r="A22" s="43" t="s">
        <v>3334</v>
      </c>
      <c r="B22" s="380" t="s">
        <v>3335</v>
      </c>
      <c r="C22" s="376"/>
      <c r="D22" s="4"/>
      <c r="E22" s="4"/>
      <c r="F22" s="4"/>
      <c r="G22" s="4"/>
      <c r="H22" s="4"/>
      <c r="I22" s="4"/>
      <c r="J22" s="4"/>
      <c r="K22" s="4"/>
      <c r="L22" s="4"/>
      <c r="M22" s="4"/>
      <c r="N22" s="4"/>
      <c r="O22" s="4"/>
      <c r="P22" s="4"/>
      <c r="Q22" s="4"/>
    </row>
    <row r="23" spans="1:17" ht="30" hidden="1" customHeight="1" x14ac:dyDescent="0.2">
      <c r="A23" s="43" t="s">
        <v>3336</v>
      </c>
      <c r="B23" s="380" t="s">
        <v>3337</v>
      </c>
      <c r="C23" s="376"/>
      <c r="D23" s="4"/>
      <c r="E23" s="4"/>
      <c r="F23" s="4"/>
      <c r="G23" s="4"/>
      <c r="H23" s="4"/>
      <c r="I23" s="4"/>
      <c r="J23" s="4"/>
      <c r="K23" s="4"/>
      <c r="L23" s="4"/>
      <c r="M23" s="4"/>
      <c r="N23" s="4"/>
      <c r="O23" s="4"/>
      <c r="P23" s="4"/>
      <c r="Q23" s="4"/>
    </row>
    <row r="24" spans="1:17" ht="30" hidden="1" customHeight="1" x14ac:dyDescent="0.2">
      <c r="A24" s="43" t="s">
        <v>3338</v>
      </c>
      <c r="B24" s="380" t="s">
        <v>3339</v>
      </c>
      <c r="C24" s="376"/>
      <c r="D24" s="4"/>
      <c r="E24" s="4"/>
      <c r="F24" s="4"/>
      <c r="G24" s="4"/>
      <c r="H24" s="4"/>
      <c r="I24" s="4"/>
      <c r="J24" s="4"/>
      <c r="K24" s="4"/>
      <c r="L24" s="4"/>
      <c r="M24" s="4"/>
      <c r="N24" s="4"/>
      <c r="O24" s="4"/>
      <c r="P24" s="4"/>
      <c r="Q24" s="4"/>
    </row>
    <row r="25" spans="1:17" ht="30" hidden="1" customHeight="1" x14ac:dyDescent="0.2">
      <c r="A25" s="43" t="s">
        <v>3340</v>
      </c>
      <c r="B25" s="380" t="s">
        <v>3341</v>
      </c>
      <c r="C25" s="376"/>
      <c r="D25" s="4"/>
      <c r="E25" s="4"/>
      <c r="F25" s="4"/>
      <c r="G25" s="4"/>
      <c r="H25" s="4"/>
      <c r="I25" s="4"/>
      <c r="J25" s="4"/>
      <c r="K25" s="4"/>
      <c r="L25" s="4"/>
      <c r="M25" s="4"/>
      <c r="N25" s="4"/>
      <c r="O25" s="4"/>
      <c r="P25" s="4"/>
      <c r="Q25" s="4"/>
    </row>
    <row r="26" spans="1:17" ht="30" hidden="1" customHeight="1" x14ac:dyDescent="0.2">
      <c r="A26" s="43" t="s">
        <v>3342</v>
      </c>
      <c r="B26" s="380" t="s">
        <v>3343</v>
      </c>
      <c r="C26" s="376"/>
      <c r="D26" s="4"/>
      <c r="E26" s="4"/>
      <c r="F26" s="4"/>
      <c r="G26" s="4"/>
      <c r="H26" s="4"/>
      <c r="I26" s="4"/>
      <c r="J26" s="4"/>
      <c r="K26" s="4"/>
      <c r="L26" s="4"/>
      <c r="M26" s="4"/>
      <c r="N26" s="4"/>
      <c r="O26" s="4"/>
      <c r="P26" s="4"/>
      <c r="Q26" s="4"/>
    </row>
    <row r="27" spans="1:17" ht="70.5" hidden="1" customHeight="1" x14ac:dyDescent="0.2">
      <c r="A27" s="43" t="s">
        <v>3344</v>
      </c>
      <c r="B27" s="380" t="s">
        <v>3345</v>
      </c>
      <c r="C27" s="376"/>
      <c r="D27" s="4"/>
      <c r="E27" s="4"/>
      <c r="F27" s="4"/>
      <c r="G27" s="4"/>
      <c r="H27" s="4"/>
      <c r="I27" s="4"/>
      <c r="J27" s="4"/>
      <c r="K27" s="4"/>
      <c r="L27" s="4"/>
      <c r="M27" s="4"/>
      <c r="N27" s="4"/>
      <c r="O27" s="4"/>
      <c r="P27" s="4"/>
      <c r="Q27" s="4"/>
    </row>
    <row r="28" spans="1:17" ht="48" hidden="1" customHeight="1" x14ac:dyDescent="0.2">
      <c r="A28" s="43" t="s">
        <v>3346</v>
      </c>
      <c r="B28" s="380" t="s">
        <v>3347</v>
      </c>
      <c r="C28" s="376"/>
      <c r="D28" s="4"/>
      <c r="E28" s="4"/>
      <c r="F28" s="4"/>
      <c r="G28" s="4"/>
      <c r="H28" s="4"/>
      <c r="I28" s="4"/>
      <c r="J28" s="4"/>
      <c r="K28" s="4"/>
      <c r="L28" s="4"/>
      <c r="M28" s="4"/>
      <c r="N28" s="4"/>
      <c r="O28" s="4"/>
      <c r="P28" s="4"/>
      <c r="Q28" s="4"/>
    </row>
    <row r="29" spans="1:17" ht="100.5" hidden="1" customHeight="1" x14ac:dyDescent="0.2">
      <c r="A29" s="43" t="s">
        <v>3348</v>
      </c>
      <c r="B29" s="380" t="s">
        <v>3349</v>
      </c>
      <c r="C29" s="376"/>
      <c r="D29" s="4"/>
      <c r="E29" s="4"/>
      <c r="F29" s="4"/>
      <c r="G29" s="4"/>
      <c r="H29" s="4"/>
      <c r="I29" s="4"/>
      <c r="J29" s="4"/>
      <c r="K29" s="4"/>
      <c r="L29" s="4"/>
      <c r="M29" s="4"/>
      <c r="N29" s="4"/>
      <c r="O29" s="4"/>
      <c r="P29" s="4"/>
      <c r="Q29" s="4"/>
    </row>
    <row r="30" spans="1:17" ht="45" hidden="1" customHeight="1" x14ac:dyDescent="0.2">
      <c r="A30" s="43" t="s">
        <v>3350</v>
      </c>
      <c r="B30" s="380" t="s">
        <v>3351</v>
      </c>
      <c r="C30" s="376"/>
      <c r="D30" s="4"/>
      <c r="E30" s="4"/>
      <c r="F30" s="4"/>
      <c r="G30" s="4"/>
      <c r="H30" s="4"/>
      <c r="I30" s="4"/>
      <c r="J30" s="4"/>
      <c r="K30" s="4"/>
      <c r="L30" s="4"/>
      <c r="M30" s="4"/>
      <c r="N30" s="4"/>
      <c r="O30" s="4"/>
      <c r="P30" s="4"/>
      <c r="Q30" s="4"/>
    </row>
    <row r="31" spans="1:17" ht="45" hidden="1" customHeight="1" x14ac:dyDescent="0.2">
      <c r="A31" s="43" t="s">
        <v>3352</v>
      </c>
      <c r="B31" s="380" t="s">
        <v>3353</v>
      </c>
      <c r="C31" s="376"/>
      <c r="D31" s="4"/>
      <c r="E31" s="4"/>
      <c r="F31" s="4"/>
      <c r="G31" s="4"/>
      <c r="H31" s="4"/>
      <c r="I31" s="4"/>
      <c r="J31" s="4"/>
      <c r="K31" s="4"/>
      <c r="L31" s="4"/>
      <c r="M31" s="4"/>
      <c r="N31" s="4"/>
      <c r="O31" s="4"/>
      <c r="P31" s="4"/>
      <c r="Q31" s="4"/>
    </row>
    <row r="32" spans="1:17" ht="45" hidden="1" customHeight="1" x14ac:dyDescent="0.2">
      <c r="A32" s="43" t="s">
        <v>3354</v>
      </c>
      <c r="B32" s="380" t="s">
        <v>3355</v>
      </c>
      <c r="C32" s="376"/>
      <c r="D32" s="4"/>
      <c r="E32" s="4"/>
      <c r="F32" s="4"/>
      <c r="G32" s="4"/>
      <c r="H32" s="4"/>
      <c r="I32" s="4"/>
      <c r="J32" s="4"/>
      <c r="K32" s="4"/>
      <c r="L32" s="4"/>
      <c r="M32" s="4"/>
      <c r="N32" s="4"/>
      <c r="O32" s="4"/>
      <c r="P32" s="4"/>
      <c r="Q32" s="4"/>
    </row>
    <row r="33" spans="1:17" ht="72" hidden="1" customHeight="1" x14ac:dyDescent="0.2">
      <c r="A33" s="43" t="s">
        <v>3356</v>
      </c>
      <c r="B33" s="380" t="s">
        <v>3357</v>
      </c>
      <c r="C33" s="376"/>
      <c r="D33" s="4"/>
      <c r="E33" s="4"/>
      <c r="F33" s="4"/>
      <c r="G33" s="4"/>
      <c r="H33" s="4"/>
      <c r="I33" s="4"/>
      <c r="J33" s="4"/>
      <c r="K33" s="4"/>
      <c r="L33" s="4"/>
      <c r="M33" s="4"/>
      <c r="N33" s="4"/>
      <c r="O33" s="4"/>
      <c r="P33" s="4"/>
      <c r="Q33" s="4"/>
    </row>
    <row r="34" spans="1:17" ht="79.5" hidden="1" customHeight="1" x14ac:dyDescent="0.2">
      <c r="A34" s="43" t="s">
        <v>3358</v>
      </c>
      <c r="B34" s="380" t="s">
        <v>3359</v>
      </c>
      <c r="C34" s="376"/>
      <c r="D34" s="4"/>
      <c r="E34" s="4"/>
      <c r="F34" s="4"/>
      <c r="G34" s="4"/>
      <c r="H34" s="4"/>
      <c r="I34" s="4"/>
      <c r="J34" s="4"/>
      <c r="K34" s="4"/>
      <c r="L34" s="4"/>
      <c r="M34" s="4"/>
      <c r="N34" s="4"/>
      <c r="O34" s="4"/>
      <c r="P34" s="4"/>
      <c r="Q34" s="4"/>
    </row>
    <row r="35" spans="1:17" ht="70.5" hidden="1" customHeight="1" x14ac:dyDescent="0.2">
      <c r="A35" s="43" t="s">
        <v>3360</v>
      </c>
      <c r="B35" s="380" t="s">
        <v>3361</v>
      </c>
      <c r="C35" s="376"/>
      <c r="D35" s="4"/>
      <c r="E35" s="4"/>
      <c r="F35" s="4"/>
      <c r="G35" s="4"/>
      <c r="H35" s="4"/>
      <c r="I35" s="4"/>
      <c r="J35" s="4"/>
      <c r="K35" s="4"/>
      <c r="L35" s="4"/>
      <c r="M35" s="4"/>
      <c r="N35" s="4"/>
      <c r="O35" s="4"/>
      <c r="P35" s="4"/>
      <c r="Q35" s="4"/>
    </row>
    <row r="36" spans="1:17" ht="45.75" hidden="1" customHeight="1" x14ac:dyDescent="0.2">
      <c r="A36" s="43" t="s">
        <v>3362</v>
      </c>
      <c r="B36" s="380" t="s">
        <v>3363</v>
      </c>
      <c r="C36" s="376"/>
      <c r="D36" s="4"/>
      <c r="E36" s="4"/>
      <c r="F36" s="4"/>
      <c r="G36" s="4"/>
      <c r="H36" s="4"/>
      <c r="I36" s="4"/>
      <c r="J36" s="4"/>
      <c r="K36" s="4"/>
      <c r="L36" s="4"/>
      <c r="M36" s="4"/>
      <c r="N36" s="4"/>
      <c r="O36" s="4"/>
      <c r="P36" s="4"/>
      <c r="Q36" s="4"/>
    </row>
    <row r="37" spans="1:17" ht="54.75" hidden="1" customHeight="1" x14ac:dyDescent="0.2">
      <c r="A37" s="43" t="s">
        <v>3364</v>
      </c>
      <c r="B37" s="380" t="s">
        <v>3365</v>
      </c>
      <c r="C37" s="376"/>
      <c r="D37" s="4"/>
      <c r="E37" s="4"/>
      <c r="F37" s="4"/>
      <c r="G37" s="4"/>
      <c r="H37" s="4"/>
      <c r="I37" s="4"/>
      <c r="J37" s="4"/>
      <c r="K37" s="4"/>
      <c r="L37" s="4"/>
      <c r="M37" s="4"/>
      <c r="N37" s="4"/>
      <c r="O37" s="4"/>
      <c r="P37" s="4"/>
      <c r="Q37" s="4"/>
    </row>
    <row r="38" spans="1:17" ht="37.5" hidden="1" customHeight="1" x14ac:dyDescent="0.2">
      <c r="A38" s="43" t="s">
        <v>3366</v>
      </c>
      <c r="B38" s="380" t="s">
        <v>3367</v>
      </c>
      <c r="C38" s="376"/>
      <c r="D38" s="4"/>
      <c r="E38" s="4"/>
      <c r="F38" s="4"/>
      <c r="G38" s="4"/>
      <c r="H38" s="4"/>
      <c r="I38" s="4"/>
      <c r="J38" s="4"/>
      <c r="K38" s="4"/>
      <c r="L38" s="4"/>
      <c r="M38" s="4"/>
      <c r="N38" s="4"/>
      <c r="O38" s="4"/>
      <c r="P38" s="4"/>
      <c r="Q38" s="4"/>
    </row>
    <row r="39" spans="1:17" ht="61.5" hidden="1" customHeight="1" x14ac:dyDescent="0.2">
      <c r="A39" s="43" t="s">
        <v>3368</v>
      </c>
      <c r="B39" s="380" t="s">
        <v>3369</v>
      </c>
      <c r="C39" s="376"/>
      <c r="D39" s="4"/>
      <c r="E39" s="4"/>
      <c r="F39" s="4"/>
      <c r="G39" s="4"/>
      <c r="H39" s="4"/>
      <c r="I39" s="4"/>
      <c r="J39" s="4"/>
      <c r="K39" s="4"/>
      <c r="L39" s="4"/>
      <c r="M39" s="4"/>
      <c r="N39" s="4"/>
      <c r="O39" s="4"/>
      <c r="P39" s="4"/>
      <c r="Q39" s="4"/>
    </row>
    <row r="40" spans="1:17" ht="53.25" hidden="1" customHeight="1" x14ac:dyDescent="0.2">
      <c r="A40" s="43" t="s">
        <v>3370</v>
      </c>
      <c r="B40" s="380" t="s">
        <v>3371</v>
      </c>
      <c r="C40" s="376"/>
      <c r="D40" s="4"/>
      <c r="E40" s="4"/>
      <c r="F40" s="4"/>
      <c r="G40" s="4"/>
      <c r="H40" s="4"/>
      <c r="I40" s="4"/>
      <c r="J40" s="4"/>
      <c r="K40" s="4"/>
      <c r="L40" s="4"/>
      <c r="M40" s="4"/>
      <c r="N40" s="4"/>
      <c r="O40" s="4"/>
      <c r="P40" s="4"/>
      <c r="Q40" s="4"/>
    </row>
    <row r="41" spans="1:17" ht="73.5" hidden="1" customHeight="1" x14ac:dyDescent="0.2">
      <c r="A41" s="43" t="s">
        <v>3372</v>
      </c>
      <c r="B41" s="380" t="s">
        <v>3373</v>
      </c>
      <c r="C41" s="376"/>
      <c r="D41" s="4"/>
      <c r="E41" s="4"/>
      <c r="F41" s="4"/>
      <c r="G41" s="4"/>
      <c r="H41" s="4"/>
      <c r="I41" s="4"/>
      <c r="J41" s="4"/>
      <c r="K41" s="4"/>
      <c r="L41" s="4"/>
      <c r="M41" s="4"/>
      <c r="N41" s="4"/>
      <c r="O41" s="4"/>
      <c r="P41" s="4"/>
      <c r="Q41" s="4"/>
    </row>
    <row r="42" spans="1:17" ht="57.75" hidden="1" customHeight="1" x14ac:dyDescent="0.2">
      <c r="A42" s="43" t="s">
        <v>3374</v>
      </c>
      <c r="B42" s="380" t="s">
        <v>3375</v>
      </c>
      <c r="C42" s="376"/>
      <c r="D42" s="4"/>
      <c r="E42" s="4"/>
      <c r="F42" s="4"/>
      <c r="G42" s="4"/>
      <c r="H42" s="4"/>
      <c r="I42" s="4"/>
      <c r="J42" s="4"/>
      <c r="K42" s="4"/>
      <c r="L42" s="4"/>
      <c r="M42" s="4"/>
      <c r="N42" s="4"/>
      <c r="O42" s="4"/>
      <c r="P42" s="4"/>
      <c r="Q42" s="4"/>
    </row>
    <row r="43" spans="1:17" ht="84" hidden="1" customHeight="1" x14ac:dyDescent="0.2">
      <c r="A43" s="43" t="s">
        <v>3376</v>
      </c>
      <c r="B43" s="380" t="s">
        <v>3377</v>
      </c>
      <c r="C43" s="376"/>
      <c r="D43" s="4"/>
      <c r="E43" s="4"/>
      <c r="F43" s="4"/>
      <c r="G43" s="4"/>
      <c r="H43" s="4"/>
      <c r="I43" s="4"/>
      <c r="J43" s="4"/>
      <c r="K43" s="4"/>
      <c r="L43" s="4"/>
      <c r="M43" s="4"/>
      <c r="N43" s="4"/>
      <c r="O43" s="4"/>
      <c r="P43" s="4"/>
      <c r="Q43" s="4"/>
    </row>
    <row r="44" spans="1:17" ht="48" hidden="1" customHeight="1" x14ac:dyDescent="0.2">
      <c r="A44" s="43" t="s">
        <v>3378</v>
      </c>
      <c r="B44" s="380" t="s">
        <v>3379</v>
      </c>
      <c r="C44" s="376"/>
      <c r="D44" s="4"/>
      <c r="E44" s="4"/>
      <c r="F44" s="4"/>
      <c r="G44" s="4"/>
      <c r="H44" s="4"/>
      <c r="I44" s="4"/>
      <c r="J44" s="4"/>
      <c r="K44" s="4"/>
      <c r="L44" s="4"/>
      <c r="M44" s="4"/>
      <c r="N44" s="4"/>
      <c r="O44" s="4"/>
      <c r="P44" s="4"/>
      <c r="Q44" s="4"/>
    </row>
    <row r="45" spans="1:17" ht="57" hidden="1" customHeight="1" x14ac:dyDescent="0.2">
      <c r="A45" s="43" t="s">
        <v>3380</v>
      </c>
      <c r="B45" s="380" t="s">
        <v>3381</v>
      </c>
      <c r="C45" s="376"/>
      <c r="D45" s="4"/>
      <c r="E45" s="4"/>
      <c r="F45" s="4"/>
      <c r="G45" s="4"/>
      <c r="H45" s="4"/>
      <c r="I45" s="4"/>
      <c r="J45" s="4"/>
      <c r="K45" s="4"/>
      <c r="L45" s="4"/>
      <c r="M45" s="4"/>
      <c r="N45" s="4"/>
      <c r="O45" s="4"/>
      <c r="P45" s="4"/>
      <c r="Q45" s="4"/>
    </row>
    <row r="46" spans="1:17" ht="73.5" hidden="1" customHeight="1" x14ac:dyDescent="0.2">
      <c r="A46" s="43" t="s">
        <v>3382</v>
      </c>
      <c r="B46" s="381" t="s">
        <v>3383</v>
      </c>
      <c r="C46" s="376"/>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69" t="s">
        <v>3386</v>
      </c>
      <c r="B48" s="379" t="s">
        <v>3387</v>
      </c>
      <c r="C48" s="378"/>
      <c r="D48" s="4"/>
      <c r="E48" s="4"/>
      <c r="F48" s="4"/>
      <c r="G48" s="4"/>
      <c r="H48" s="4"/>
      <c r="I48" s="4"/>
      <c r="J48" s="4"/>
      <c r="K48" s="4"/>
      <c r="L48" s="4"/>
      <c r="M48" s="4"/>
      <c r="N48" s="4"/>
      <c r="O48" s="4"/>
      <c r="P48" s="4"/>
      <c r="Q48" s="4"/>
    </row>
    <row r="49" spans="1:17" ht="34.5" customHeight="1" x14ac:dyDescent="0.2">
      <c r="A49" s="269" t="s">
        <v>3388</v>
      </c>
      <c r="B49" s="377" t="s">
        <v>3389</v>
      </c>
      <c r="C49" s="378"/>
      <c r="D49" s="4"/>
      <c r="E49" s="4"/>
      <c r="F49" s="4"/>
      <c r="G49" s="4"/>
      <c r="H49" s="4"/>
      <c r="I49" s="4"/>
      <c r="J49" s="4"/>
      <c r="K49" s="4"/>
      <c r="L49" s="4"/>
      <c r="M49" s="4"/>
      <c r="N49" s="4"/>
      <c r="O49" s="4"/>
      <c r="P49" s="4"/>
      <c r="Q49" s="4"/>
    </row>
    <row r="50" spans="1:17" ht="34.5" customHeight="1" x14ac:dyDescent="0.2">
      <c r="A50" s="269" t="s">
        <v>3390</v>
      </c>
      <c r="B50" s="377" t="s">
        <v>3391</v>
      </c>
      <c r="C50" s="378"/>
      <c r="D50" s="4"/>
      <c r="E50" s="4"/>
      <c r="F50" s="4"/>
      <c r="G50" s="4"/>
      <c r="H50" s="4"/>
      <c r="I50" s="4"/>
      <c r="J50" s="4"/>
      <c r="K50" s="4"/>
      <c r="L50" s="4"/>
      <c r="M50" s="4"/>
      <c r="N50" s="4"/>
      <c r="O50" s="4"/>
      <c r="P50" s="4"/>
      <c r="Q50" s="4"/>
    </row>
    <row r="51" spans="1:17" ht="31.5" customHeight="1" x14ac:dyDescent="0.2">
      <c r="A51" s="311" t="s">
        <v>3392</v>
      </c>
      <c r="B51" s="375"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32490</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9964655</v>
      </c>
      <c r="I16" s="172">
        <f>'PR-RAS'!E6</f>
        <v>10610321.41</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6456587</v>
      </c>
      <c r="I17" s="172">
        <f>'PR-RAS'!E151</f>
        <v>6707104.0600000005</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1491672</v>
      </c>
      <c r="I18" s="172">
        <f>'PR-RAS'!E645</f>
        <v>1338843.6699999969</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40770541</v>
      </c>
      <c r="I20" s="175">
        <f>BILANCA!E7</f>
        <v>43239353.659999996</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5483468</v>
      </c>
      <c r="I21" s="177">
        <f>BILANCA!E68</f>
        <v>5362137.1599999992</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699119</v>
      </c>
      <c r="I22" s="177">
        <f>BILANCA!E176</f>
        <v>375579.46</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45554890</v>
      </c>
      <c r="I23" s="179">
        <f>BILANCA!E237</f>
        <v>48225911.359999999</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2820916</v>
      </c>
      <c r="I24" s="175">
        <f>'RAS-funkcijski'!E5</f>
        <v>2925339.24</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140950</v>
      </c>
      <c r="I25" s="177">
        <f>'RAS-funkcijski'!E35</f>
        <v>142590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5385717</v>
      </c>
      <c r="I26" s="177">
        <f>'RAS-funkcijski'!E88</f>
        <v>5783309.5</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594152</v>
      </c>
      <c r="I27" s="177">
        <f>'RAS-funkcijski'!E114</f>
        <v>421892.47</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10957487</v>
      </c>
      <c r="I28" s="181">
        <f>'RAS-funkcijski'!E141</f>
        <v>10827640.66</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699119.34</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375579.45999999717</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375579.45999999996</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85" zoomScaleNormal="100" workbookViewId="0">
      <selection activeCell="E666" sqref="E666"/>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9964655</v>
      </c>
      <c r="E6" s="53">
        <f>E7+E44+E50+E82+E106+E124+E133+E139</f>
        <v>10610321.41</v>
      </c>
      <c r="F6" s="54">
        <f t="shared" ref="F6:F131" si="0">IF(D6&lt;&gt;0,IF(E6/D6&gt;=100,"&gt;&gt;100",E6/D6*100),"-")</f>
        <v>106.47956612647403</v>
      </c>
    </row>
    <row r="7" spans="1:25" ht="12.75" customHeight="1" x14ac:dyDescent="0.2">
      <c r="A7" s="55">
        <v>61</v>
      </c>
      <c r="B7" s="307" t="s">
        <v>57</v>
      </c>
      <c r="C7" s="52" t="s">
        <v>58</v>
      </c>
      <c r="D7" s="53">
        <f t="shared" ref="D7:E7" si="1">D8+D17+D23+D29+D37+D40</f>
        <v>2518122</v>
      </c>
      <c r="E7" s="53">
        <f t="shared" si="1"/>
        <v>3022611.84</v>
      </c>
      <c r="F7" s="54">
        <f t="shared" si="0"/>
        <v>120.03436846983584</v>
      </c>
    </row>
    <row r="8" spans="1:25" ht="12.75" customHeight="1" x14ac:dyDescent="0.2">
      <c r="A8" s="55">
        <v>611</v>
      </c>
      <c r="B8" s="87" t="s">
        <v>59</v>
      </c>
      <c r="C8" s="52" t="s">
        <v>60</v>
      </c>
      <c r="D8" s="53">
        <f t="shared" ref="D8:E8" si="2">SUM(D9:D14)-D15-D16</f>
        <v>2125762</v>
      </c>
      <c r="E8" s="53">
        <f t="shared" si="2"/>
        <v>2734813.87</v>
      </c>
      <c r="F8" s="54">
        <f t="shared" si="0"/>
        <v>128.65099056244301</v>
      </c>
    </row>
    <row r="9" spans="1:25" ht="12.75" customHeight="1" x14ac:dyDescent="0.2">
      <c r="A9" s="55">
        <v>6111</v>
      </c>
      <c r="B9" s="87" t="s">
        <v>61</v>
      </c>
      <c r="C9" s="52" t="s">
        <v>62</v>
      </c>
      <c r="D9" s="244">
        <v>2125762</v>
      </c>
      <c r="E9" s="244">
        <v>2734813.87</v>
      </c>
      <c r="F9" s="54">
        <f t="shared" si="0"/>
        <v>128.65099056244301</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386916</v>
      </c>
      <c r="E23" s="53">
        <f t="shared" si="4"/>
        <v>264565.13</v>
      </c>
      <c r="F23" s="54">
        <f t="shared" si="0"/>
        <v>68.377924407364915</v>
      </c>
    </row>
    <row r="24" spans="1:6" ht="12.75" customHeight="1" x14ac:dyDescent="0.2">
      <c r="A24" s="55">
        <v>6131</v>
      </c>
      <c r="B24" s="87" t="s">
        <v>91</v>
      </c>
      <c r="C24" s="52" t="s">
        <v>92</v>
      </c>
      <c r="D24" s="244">
        <v>13486</v>
      </c>
      <c r="E24" s="244">
        <v>13971.25</v>
      </c>
      <c r="F24" s="54">
        <f t="shared" si="0"/>
        <v>103.59817588610412</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v>373430</v>
      </c>
      <c r="E27" s="244">
        <v>250593.88</v>
      </c>
      <c r="F27" s="54">
        <f t="shared" si="0"/>
        <v>67.105985057440492</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5443</v>
      </c>
      <c r="E29" s="53">
        <f t="shared" si="5"/>
        <v>23232.84</v>
      </c>
      <c r="F29" s="54">
        <f t="shared" si="0"/>
        <v>426.83887562006248</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v>5443</v>
      </c>
      <c r="E31" s="244">
        <v>22881.55</v>
      </c>
      <c r="F31" s="54">
        <f t="shared" si="0"/>
        <v>420.38489803417229</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v>351.29</v>
      </c>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1</v>
      </c>
      <c r="E40" s="53">
        <f t="shared" si="7"/>
        <v>0</v>
      </c>
      <c r="F40" s="54">
        <f t="shared" si="0"/>
        <v>0</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v>1</v>
      </c>
      <c r="E43" s="244"/>
      <c r="F43" s="54">
        <f t="shared" si="0"/>
        <v>0</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5548058</v>
      </c>
      <c r="E50" s="53">
        <f>E51+E54+E59+E62+E65+E68+E71+E74+E77</f>
        <v>5401398.040000001</v>
      </c>
      <c r="F50" s="54">
        <f t="shared" si="0"/>
        <v>97.356553229977067</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5368648</v>
      </c>
      <c r="E59" s="53">
        <f t="shared" si="12"/>
        <v>5356652.5900000008</v>
      </c>
      <c r="F59" s="54">
        <f t="shared" si="0"/>
        <v>99.776565533817845</v>
      </c>
    </row>
    <row r="60" spans="1:6" ht="24" x14ac:dyDescent="0.2">
      <c r="A60" s="55">
        <v>6331</v>
      </c>
      <c r="B60" s="88" t="s">
        <v>163</v>
      </c>
      <c r="C60" s="52" t="s">
        <v>164</v>
      </c>
      <c r="D60" s="244">
        <v>4918094</v>
      </c>
      <c r="E60" s="244">
        <v>4906004.2300000004</v>
      </c>
      <c r="F60" s="54">
        <f t="shared" si="0"/>
        <v>99.754177736334455</v>
      </c>
    </row>
    <row r="61" spans="1:6" ht="24" x14ac:dyDescent="0.2">
      <c r="A61" s="55">
        <v>6332</v>
      </c>
      <c r="B61" s="88" t="s">
        <v>165</v>
      </c>
      <c r="C61" s="52" t="s">
        <v>166</v>
      </c>
      <c r="D61" s="244">
        <v>450554</v>
      </c>
      <c r="E61" s="244">
        <v>450648.36</v>
      </c>
      <c r="F61" s="54">
        <f t="shared" si="0"/>
        <v>100.02094310559887</v>
      </c>
    </row>
    <row r="62" spans="1:6" ht="12.75" customHeight="1" x14ac:dyDescent="0.2">
      <c r="A62" s="55">
        <v>634</v>
      </c>
      <c r="B62" s="87" t="s">
        <v>167</v>
      </c>
      <c r="C62" s="52" t="s">
        <v>168</v>
      </c>
      <c r="D62" s="53">
        <f t="shared" ref="D62:E62" si="13">SUM(D63:D64)</f>
        <v>179410</v>
      </c>
      <c r="E62" s="53">
        <f t="shared" si="13"/>
        <v>44745.45</v>
      </c>
      <c r="F62" s="54">
        <f t="shared" si="0"/>
        <v>24.940332199988852</v>
      </c>
    </row>
    <row r="63" spans="1:6" ht="12.75" customHeight="1" x14ac:dyDescent="0.2">
      <c r="A63" s="55">
        <v>6341</v>
      </c>
      <c r="B63" s="87" t="s">
        <v>169</v>
      </c>
      <c r="C63" s="52" t="s">
        <v>170</v>
      </c>
      <c r="D63" s="244">
        <v>179410</v>
      </c>
      <c r="E63" s="244">
        <v>44745.45</v>
      </c>
      <c r="F63" s="54">
        <f t="shared" si="0"/>
        <v>24.940332199988852</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314281</v>
      </c>
      <c r="E82" s="53">
        <f t="shared" si="19"/>
        <v>423719.36</v>
      </c>
      <c r="F82" s="54">
        <f t="shared" si="0"/>
        <v>134.82181869091673</v>
      </c>
    </row>
    <row r="83" spans="1:6" ht="12.75" customHeight="1" x14ac:dyDescent="0.2">
      <c r="A83" s="55">
        <v>641</v>
      </c>
      <c r="B83" s="87" t="s">
        <v>209</v>
      </c>
      <c r="C83" s="52" t="s">
        <v>210</v>
      </c>
      <c r="D83" s="53">
        <f t="shared" ref="D83:E83" si="20">SUM(D84:D90)</f>
        <v>272</v>
      </c>
      <c r="E83" s="53">
        <f t="shared" si="20"/>
        <v>272.61</v>
      </c>
      <c r="F83" s="54">
        <f t="shared" si="0"/>
        <v>100.22426470588235</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v>272</v>
      </c>
      <c r="E85" s="244">
        <v>272.61</v>
      </c>
      <c r="F85" s="54">
        <f t="shared" si="0"/>
        <v>100.22426470588235</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314009</v>
      </c>
      <c r="E91" s="53">
        <f t="shared" si="21"/>
        <v>423446.75</v>
      </c>
      <c r="F91" s="54">
        <f t="shared" si="0"/>
        <v>134.85178768761406</v>
      </c>
    </row>
    <row r="92" spans="1:6" ht="12.75" customHeight="1" x14ac:dyDescent="0.2">
      <c r="A92" s="55">
        <v>6421</v>
      </c>
      <c r="B92" s="87" t="s">
        <v>227</v>
      </c>
      <c r="C92" s="52" t="s">
        <v>228</v>
      </c>
      <c r="D92" s="244">
        <v>62408</v>
      </c>
      <c r="E92" s="244">
        <v>31200</v>
      </c>
      <c r="F92" s="54">
        <f t="shared" si="0"/>
        <v>49.99359056531214</v>
      </c>
    </row>
    <row r="93" spans="1:6" ht="12.75" customHeight="1" x14ac:dyDescent="0.2">
      <c r="A93" s="55">
        <v>6422</v>
      </c>
      <c r="B93" s="87" t="s">
        <v>229</v>
      </c>
      <c r="C93" s="52" t="s">
        <v>230</v>
      </c>
      <c r="D93" s="244">
        <v>232404</v>
      </c>
      <c r="E93" s="244">
        <v>348278.94</v>
      </c>
      <c r="F93" s="54">
        <f t="shared" si="0"/>
        <v>149.85927092476894</v>
      </c>
    </row>
    <row r="94" spans="1:6" ht="12.75" customHeight="1" x14ac:dyDescent="0.2">
      <c r="A94" s="55">
        <v>6423</v>
      </c>
      <c r="B94" s="87" t="s">
        <v>231</v>
      </c>
      <c r="C94" s="52" t="s">
        <v>232</v>
      </c>
      <c r="D94" s="244">
        <v>7</v>
      </c>
      <c r="E94" s="244">
        <v>2.57</v>
      </c>
      <c r="F94" s="54">
        <f t="shared" si="0"/>
        <v>36.714285714285708</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v>19190</v>
      </c>
      <c r="E97" s="244">
        <v>43965.24</v>
      </c>
      <c r="F97" s="54">
        <f t="shared" si="0"/>
        <v>229.10495049504948</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1584172</v>
      </c>
      <c r="E106" s="53">
        <f t="shared" si="23"/>
        <v>1759249.98</v>
      </c>
      <c r="F106" s="54">
        <f t="shared" si="0"/>
        <v>111.05170271914919</v>
      </c>
    </row>
    <row r="107" spans="1:6" ht="12.75" customHeight="1" x14ac:dyDescent="0.2">
      <c r="A107" s="55">
        <v>651</v>
      </c>
      <c r="B107" s="87" t="s">
        <v>257</v>
      </c>
      <c r="C107" s="52" t="s">
        <v>258</v>
      </c>
      <c r="D107" s="53">
        <f t="shared" ref="D107:E107" si="24">SUM(D108:D111)</f>
        <v>547</v>
      </c>
      <c r="E107" s="53">
        <f t="shared" si="24"/>
        <v>32.22</v>
      </c>
      <c r="F107" s="54">
        <f t="shared" si="0"/>
        <v>5.8903107861060331</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v>547</v>
      </c>
      <c r="E110" s="244">
        <v>32.22</v>
      </c>
      <c r="F110" s="54">
        <f t="shared" si="0"/>
        <v>5.8903107861060331</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1304528</v>
      </c>
      <c r="E112" s="53">
        <f t="shared" si="25"/>
        <v>1450791.1400000001</v>
      </c>
      <c r="F112" s="54">
        <f t="shared" si="0"/>
        <v>111.21195865477782</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v>910</v>
      </c>
      <c r="E114" s="244">
        <v>1071.58</v>
      </c>
      <c r="F114" s="54">
        <f t="shared" si="0"/>
        <v>117.75604395604395</v>
      </c>
    </row>
    <row r="115" spans="1:6" ht="12.75" customHeight="1" x14ac:dyDescent="0.2">
      <c r="A115" s="55">
        <v>6524</v>
      </c>
      <c r="B115" s="87" t="s">
        <v>273</v>
      </c>
      <c r="C115" s="52" t="s">
        <v>274</v>
      </c>
      <c r="D115" s="244">
        <v>1303618</v>
      </c>
      <c r="E115" s="244">
        <v>1449719.56</v>
      </c>
      <c r="F115" s="54">
        <f t="shared" si="0"/>
        <v>111.20739050856923</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279097</v>
      </c>
      <c r="E120" s="53">
        <f t="shared" si="26"/>
        <v>308426.62</v>
      </c>
      <c r="F120" s="54">
        <f t="shared" si="0"/>
        <v>110.5087550206559</v>
      </c>
    </row>
    <row r="121" spans="1:6" ht="12.75" customHeight="1" x14ac:dyDescent="0.2">
      <c r="A121" s="55">
        <v>6531</v>
      </c>
      <c r="B121" s="87" t="s">
        <v>285</v>
      </c>
      <c r="C121" s="52" t="s">
        <v>286</v>
      </c>
      <c r="D121" s="244">
        <v>55750</v>
      </c>
      <c r="E121" s="244">
        <v>82848.240000000005</v>
      </c>
      <c r="F121" s="54">
        <f t="shared" si="0"/>
        <v>148.60670852017938</v>
      </c>
    </row>
    <row r="122" spans="1:6" ht="12.75" customHeight="1" x14ac:dyDescent="0.2">
      <c r="A122" s="55">
        <v>6532</v>
      </c>
      <c r="B122" s="87" t="s">
        <v>287</v>
      </c>
      <c r="C122" s="52" t="s">
        <v>288</v>
      </c>
      <c r="D122" s="244">
        <v>223347</v>
      </c>
      <c r="E122" s="244">
        <v>225578.38</v>
      </c>
      <c r="F122" s="54">
        <f t="shared" si="0"/>
        <v>100.99906423636762</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c r="E135" s="244"/>
      <c r="F135" s="54" t="str">
        <f t="shared" si="31"/>
        <v>-</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22</v>
      </c>
      <c r="E139" s="53">
        <f t="shared" si="33"/>
        <v>3342.19</v>
      </c>
      <c r="F139" s="54" t="str">
        <f t="shared" si="31"/>
        <v>&gt;&gt;100</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v>22</v>
      </c>
      <c r="E150" s="244">
        <v>3342.19</v>
      </c>
      <c r="F150" s="54" t="str">
        <f t="shared" si="31"/>
        <v>&gt;&gt;100</v>
      </c>
    </row>
    <row r="151" spans="1:6" ht="12.75" customHeight="1" x14ac:dyDescent="0.2">
      <c r="A151" s="55">
        <v>3</v>
      </c>
      <c r="B151" s="87" t="s">
        <v>345</v>
      </c>
      <c r="C151" s="52" t="s">
        <v>53</v>
      </c>
      <c r="D151" s="53">
        <f t="shared" ref="D151:E151" si="35">D152+D163+D196+D215+D224+D252+D263</f>
        <v>6456587</v>
      </c>
      <c r="E151" s="53">
        <f t="shared" si="35"/>
        <v>6707104.0600000005</v>
      </c>
      <c r="F151" s="54">
        <f t="shared" si="31"/>
        <v>103.8800229904747</v>
      </c>
    </row>
    <row r="152" spans="1:6" ht="12.75" customHeight="1" x14ac:dyDescent="0.2">
      <c r="A152" s="55">
        <v>31</v>
      </c>
      <c r="B152" s="87" t="s">
        <v>346</v>
      </c>
      <c r="C152" s="52" t="s">
        <v>347</v>
      </c>
      <c r="D152" s="53">
        <f t="shared" ref="D152:E152" si="36">D153+D158+D159</f>
        <v>907236</v>
      </c>
      <c r="E152" s="53">
        <f t="shared" si="36"/>
        <v>878149.97000000009</v>
      </c>
      <c r="F152" s="54">
        <f t="shared" si="31"/>
        <v>96.793995167740263</v>
      </c>
    </row>
    <row r="153" spans="1:6" ht="12.75" customHeight="1" x14ac:dyDescent="0.2">
      <c r="A153" s="55">
        <v>311</v>
      </c>
      <c r="B153" s="87" t="s">
        <v>348</v>
      </c>
      <c r="C153" s="52" t="s">
        <v>349</v>
      </c>
      <c r="D153" s="53">
        <f t="shared" ref="D153:E153" si="37">SUM(D154:D157)</f>
        <v>759454</v>
      </c>
      <c r="E153" s="53">
        <f t="shared" si="37"/>
        <v>733193.55</v>
      </c>
      <c r="F153" s="54">
        <f t="shared" si="31"/>
        <v>96.542193470572286</v>
      </c>
    </row>
    <row r="154" spans="1:6" ht="12.75" customHeight="1" x14ac:dyDescent="0.2">
      <c r="A154" s="55">
        <v>3111</v>
      </c>
      <c r="B154" s="87" t="s">
        <v>350</v>
      </c>
      <c r="C154" s="52" t="s">
        <v>351</v>
      </c>
      <c r="D154" s="244">
        <v>759454</v>
      </c>
      <c r="E154" s="244">
        <v>733193.55</v>
      </c>
      <c r="F154" s="54">
        <f t="shared" si="31"/>
        <v>96.542193470572286</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22700</v>
      </c>
      <c r="E158" s="244">
        <v>25500</v>
      </c>
      <c r="F158" s="54">
        <f t="shared" si="31"/>
        <v>112.33480176211455</v>
      </c>
    </row>
    <row r="159" spans="1:6" ht="12.75" customHeight="1" x14ac:dyDescent="0.2">
      <c r="A159" s="55">
        <v>313</v>
      </c>
      <c r="B159" s="87" t="s">
        <v>360</v>
      </c>
      <c r="C159" s="52" t="s">
        <v>361</v>
      </c>
      <c r="D159" s="53">
        <f t="shared" ref="D159:E159" si="38">SUM(D160:D162)</f>
        <v>125082</v>
      </c>
      <c r="E159" s="53">
        <f t="shared" si="38"/>
        <v>119456.42</v>
      </c>
      <c r="F159" s="54">
        <f t="shared" si="31"/>
        <v>95.502486368941973</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125082</v>
      </c>
      <c r="E161" s="244">
        <v>119456.42</v>
      </c>
      <c r="F161" s="54">
        <f t="shared" si="31"/>
        <v>95.502486368941973</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2773156</v>
      </c>
      <c r="E163" s="53">
        <f t="shared" si="39"/>
        <v>3079497.96</v>
      </c>
      <c r="F163" s="54">
        <f t="shared" si="31"/>
        <v>111.04669048549738</v>
      </c>
    </row>
    <row r="164" spans="1:6" ht="12.75" customHeight="1" x14ac:dyDescent="0.2">
      <c r="A164" s="55">
        <v>321</v>
      </c>
      <c r="B164" s="87" t="s">
        <v>369</v>
      </c>
      <c r="C164" s="52" t="s">
        <v>370</v>
      </c>
      <c r="D164" s="53">
        <f t="shared" ref="D164:E164" si="40">SUM(D165:D168)</f>
        <v>74386</v>
      </c>
      <c r="E164" s="53">
        <f t="shared" si="40"/>
        <v>67315.59</v>
      </c>
      <c r="F164" s="54">
        <f t="shared" si="31"/>
        <v>90.494972172182926</v>
      </c>
    </row>
    <row r="165" spans="1:6" ht="12.75" customHeight="1" x14ac:dyDescent="0.2">
      <c r="A165" s="55">
        <v>3211</v>
      </c>
      <c r="B165" s="87" t="s">
        <v>371</v>
      </c>
      <c r="C165" s="52" t="s">
        <v>372</v>
      </c>
      <c r="D165" s="244">
        <v>5511</v>
      </c>
      <c r="E165" s="244">
        <v>2036</v>
      </c>
      <c r="F165" s="54">
        <f t="shared" si="31"/>
        <v>36.944293231718383</v>
      </c>
    </row>
    <row r="166" spans="1:6" ht="12.75" customHeight="1" x14ac:dyDescent="0.2">
      <c r="A166" s="55">
        <v>3212</v>
      </c>
      <c r="B166" s="87" t="s">
        <v>373</v>
      </c>
      <c r="C166" s="52" t="s">
        <v>374</v>
      </c>
      <c r="D166" s="244">
        <v>54345</v>
      </c>
      <c r="E166" s="244">
        <v>50908.09</v>
      </c>
      <c r="F166" s="54">
        <f t="shared" si="31"/>
        <v>93.675756739350433</v>
      </c>
    </row>
    <row r="167" spans="1:6" ht="12.75" customHeight="1" x14ac:dyDescent="0.2">
      <c r="A167" s="55">
        <v>3213</v>
      </c>
      <c r="B167" s="87" t="s">
        <v>375</v>
      </c>
      <c r="C167" s="52" t="s">
        <v>376</v>
      </c>
      <c r="D167" s="244">
        <v>800</v>
      </c>
      <c r="E167" s="244">
        <v>312.5</v>
      </c>
      <c r="F167" s="54">
        <f t="shared" si="31"/>
        <v>39.0625</v>
      </c>
    </row>
    <row r="168" spans="1:6" ht="12.75" customHeight="1" x14ac:dyDescent="0.2">
      <c r="A168" s="55">
        <v>3214</v>
      </c>
      <c r="B168" s="87" t="s">
        <v>377</v>
      </c>
      <c r="C168" s="52" t="s">
        <v>378</v>
      </c>
      <c r="D168" s="244">
        <v>13730</v>
      </c>
      <c r="E168" s="244">
        <v>14059</v>
      </c>
      <c r="F168" s="54">
        <f t="shared" si="31"/>
        <v>102.39621267297888</v>
      </c>
    </row>
    <row r="169" spans="1:6" ht="12.75" customHeight="1" x14ac:dyDescent="0.2">
      <c r="A169" s="55">
        <v>322</v>
      </c>
      <c r="B169" s="87" t="s">
        <v>379</v>
      </c>
      <c r="C169" s="52" t="s">
        <v>380</v>
      </c>
      <c r="D169" s="53">
        <f t="shared" ref="D169:E169" si="41">SUM(D170:D176)</f>
        <v>656411</v>
      </c>
      <c r="E169" s="53">
        <f t="shared" si="41"/>
        <v>780451.45000000007</v>
      </c>
      <c r="F169" s="54">
        <f t="shared" si="31"/>
        <v>118.89676589819489</v>
      </c>
    </row>
    <row r="170" spans="1:6" ht="12.75" customHeight="1" x14ac:dyDescent="0.2">
      <c r="A170" s="55">
        <v>3221</v>
      </c>
      <c r="B170" s="87" t="s">
        <v>381</v>
      </c>
      <c r="C170" s="52" t="s">
        <v>382</v>
      </c>
      <c r="D170" s="244">
        <v>52621</v>
      </c>
      <c r="E170" s="244">
        <v>43858.07</v>
      </c>
      <c r="F170" s="54">
        <f t="shared" si="31"/>
        <v>83.347085764238614</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479999</v>
      </c>
      <c r="E172" s="244">
        <v>599781.02</v>
      </c>
      <c r="F172" s="54">
        <f t="shared" si="31"/>
        <v>124.95463948883227</v>
      </c>
    </row>
    <row r="173" spans="1:6" ht="12.75" customHeight="1" x14ac:dyDescent="0.2">
      <c r="A173" s="55">
        <v>3224</v>
      </c>
      <c r="B173" s="87" t="s">
        <v>387</v>
      </c>
      <c r="C173" s="52" t="s">
        <v>388</v>
      </c>
      <c r="D173" s="244">
        <v>47946</v>
      </c>
      <c r="E173" s="244">
        <v>98363.43</v>
      </c>
      <c r="F173" s="54">
        <f t="shared" si="31"/>
        <v>205.1546114378676</v>
      </c>
    </row>
    <row r="174" spans="1:6" ht="12.75" customHeight="1" x14ac:dyDescent="0.2">
      <c r="A174" s="55">
        <v>3225</v>
      </c>
      <c r="B174" s="87" t="s">
        <v>389</v>
      </c>
      <c r="C174" s="52" t="s">
        <v>390</v>
      </c>
      <c r="D174" s="244">
        <v>70261</v>
      </c>
      <c r="E174" s="244">
        <v>34397.56</v>
      </c>
      <c r="F174" s="54">
        <f t="shared" si="31"/>
        <v>48.956832382118101</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5584</v>
      </c>
      <c r="E176" s="244">
        <v>4051.37</v>
      </c>
      <c r="F176" s="54">
        <f t="shared" si="31"/>
        <v>72.553187679083095</v>
      </c>
    </row>
    <row r="177" spans="1:6" ht="12.75" customHeight="1" x14ac:dyDescent="0.2">
      <c r="A177" s="55">
        <v>323</v>
      </c>
      <c r="B177" s="87" t="s">
        <v>395</v>
      </c>
      <c r="C177" s="52" t="s">
        <v>396</v>
      </c>
      <c r="D177" s="53">
        <f t="shared" ref="D177:E177" si="42">SUM(D178:D186)</f>
        <v>1431459</v>
      </c>
      <c r="E177" s="53">
        <f t="shared" si="42"/>
        <v>1607148.8599999999</v>
      </c>
      <c r="F177" s="54">
        <f t="shared" si="31"/>
        <v>112.27348181121499</v>
      </c>
    </row>
    <row r="178" spans="1:6" ht="12.75" customHeight="1" x14ac:dyDescent="0.2">
      <c r="A178" s="55">
        <v>3231</v>
      </c>
      <c r="B178" s="87" t="s">
        <v>397</v>
      </c>
      <c r="C178" s="52" t="s">
        <v>398</v>
      </c>
      <c r="D178" s="244">
        <v>86048</v>
      </c>
      <c r="E178" s="244">
        <v>99756.95</v>
      </c>
      <c r="F178" s="54">
        <f t="shared" si="31"/>
        <v>115.93174739680178</v>
      </c>
    </row>
    <row r="179" spans="1:6" ht="12.75" customHeight="1" x14ac:dyDescent="0.2">
      <c r="A179" s="55">
        <v>3232</v>
      </c>
      <c r="B179" s="87" t="s">
        <v>399</v>
      </c>
      <c r="C179" s="52" t="s">
        <v>400</v>
      </c>
      <c r="D179" s="244">
        <v>631321</v>
      </c>
      <c r="E179" s="244">
        <v>614880.97</v>
      </c>
      <c r="F179" s="54">
        <f t="shared" si="31"/>
        <v>97.395931705107216</v>
      </c>
    </row>
    <row r="180" spans="1:6" ht="12.75" customHeight="1" x14ac:dyDescent="0.2">
      <c r="A180" s="55">
        <v>3233</v>
      </c>
      <c r="B180" s="87" t="s">
        <v>401</v>
      </c>
      <c r="C180" s="52" t="s">
        <v>402</v>
      </c>
      <c r="D180" s="244">
        <v>71561</v>
      </c>
      <c r="E180" s="244">
        <v>64661.47</v>
      </c>
      <c r="F180" s="54">
        <f t="shared" si="31"/>
        <v>90.358533279300175</v>
      </c>
    </row>
    <row r="181" spans="1:6" ht="12.75" customHeight="1" x14ac:dyDescent="0.2">
      <c r="A181" s="55">
        <v>3234</v>
      </c>
      <c r="B181" s="87" t="s">
        <v>403</v>
      </c>
      <c r="C181" s="52" t="s">
        <v>404</v>
      </c>
      <c r="D181" s="244">
        <v>105362</v>
      </c>
      <c r="E181" s="244">
        <v>114585.1</v>
      </c>
      <c r="F181" s="54">
        <f t="shared" si="31"/>
        <v>108.75372525198839</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v>62061</v>
      </c>
      <c r="E183" s="244">
        <v>58385.41</v>
      </c>
      <c r="F183" s="54">
        <f t="shared" si="31"/>
        <v>94.077456051304367</v>
      </c>
    </row>
    <row r="184" spans="1:6" ht="12.75" customHeight="1" x14ac:dyDescent="0.2">
      <c r="A184" s="55">
        <v>3237</v>
      </c>
      <c r="B184" s="87" t="s">
        <v>409</v>
      </c>
      <c r="C184" s="52" t="s">
        <v>410</v>
      </c>
      <c r="D184" s="244">
        <v>199648</v>
      </c>
      <c r="E184" s="244">
        <v>287107.46999999997</v>
      </c>
      <c r="F184" s="54">
        <f t="shared" si="31"/>
        <v>143.80683502965218</v>
      </c>
    </row>
    <row r="185" spans="1:6" ht="12.75" customHeight="1" x14ac:dyDescent="0.2">
      <c r="A185" s="55">
        <v>3238</v>
      </c>
      <c r="B185" s="87" t="s">
        <v>411</v>
      </c>
      <c r="C185" s="52" t="s">
        <v>412</v>
      </c>
      <c r="D185" s="244">
        <v>57498</v>
      </c>
      <c r="E185" s="244">
        <v>116748.4</v>
      </c>
      <c r="F185" s="54">
        <f t="shared" si="31"/>
        <v>203.04775818289329</v>
      </c>
    </row>
    <row r="186" spans="1:6" ht="12.75" customHeight="1" x14ac:dyDescent="0.2">
      <c r="A186" s="55">
        <v>3239</v>
      </c>
      <c r="B186" s="87" t="s">
        <v>413</v>
      </c>
      <c r="C186" s="52" t="s">
        <v>414</v>
      </c>
      <c r="D186" s="244">
        <v>217960</v>
      </c>
      <c r="E186" s="244">
        <v>251023.09</v>
      </c>
      <c r="F186" s="54">
        <f t="shared" si="31"/>
        <v>115.16933841071757</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610900</v>
      </c>
      <c r="E188" s="53">
        <f t="shared" si="43"/>
        <v>624582.06000000006</v>
      </c>
      <c r="F188" s="54">
        <f t="shared" si="31"/>
        <v>102.2396562448846</v>
      </c>
    </row>
    <row r="189" spans="1:6" ht="12.75" customHeight="1" x14ac:dyDescent="0.2">
      <c r="A189" s="55">
        <v>3291</v>
      </c>
      <c r="B189" s="234" t="s">
        <v>419</v>
      </c>
      <c r="C189" s="52" t="s">
        <v>420</v>
      </c>
      <c r="D189" s="244">
        <v>252047</v>
      </c>
      <c r="E189" s="244">
        <v>125794.79</v>
      </c>
      <c r="F189" s="54">
        <f t="shared" si="31"/>
        <v>49.909258987411079</v>
      </c>
    </row>
    <row r="190" spans="1:6" ht="12.75" customHeight="1" x14ac:dyDescent="0.2">
      <c r="A190" s="55">
        <v>3292</v>
      </c>
      <c r="B190" s="87" t="s">
        <v>421</v>
      </c>
      <c r="C190" s="52" t="s">
        <v>422</v>
      </c>
      <c r="D190" s="244">
        <v>18939</v>
      </c>
      <c r="E190" s="244">
        <v>13313.48</v>
      </c>
      <c r="F190" s="54">
        <f t="shared" si="31"/>
        <v>70.296636570040647</v>
      </c>
    </row>
    <row r="191" spans="1:6" ht="12.75" customHeight="1" x14ac:dyDescent="0.2">
      <c r="A191" s="55">
        <v>3293</v>
      </c>
      <c r="B191" s="87" t="s">
        <v>423</v>
      </c>
      <c r="C191" s="52" t="s">
        <v>424</v>
      </c>
      <c r="D191" s="244">
        <v>99584</v>
      </c>
      <c r="E191" s="244">
        <v>124443.61</v>
      </c>
      <c r="F191" s="54">
        <f t="shared" si="31"/>
        <v>124.96345798521851</v>
      </c>
    </row>
    <row r="192" spans="1:6" ht="12.75" customHeight="1" x14ac:dyDescent="0.2">
      <c r="A192" s="55">
        <v>3294</v>
      </c>
      <c r="B192" s="87" t="s">
        <v>425</v>
      </c>
      <c r="C192" s="52" t="s">
        <v>426</v>
      </c>
      <c r="D192" s="244">
        <v>8676</v>
      </c>
      <c r="E192" s="244">
        <v>8675.64</v>
      </c>
      <c r="F192" s="54">
        <f t="shared" si="31"/>
        <v>99.995850622406635</v>
      </c>
    </row>
    <row r="193" spans="1:6" ht="12.75" customHeight="1" x14ac:dyDescent="0.2">
      <c r="A193" s="55">
        <v>3295</v>
      </c>
      <c r="B193" s="87" t="s">
        <v>427</v>
      </c>
      <c r="C193" s="52" t="s">
        <v>428</v>
      </c>
      <c r="D193" s="244">
        <v>103297</v>
      </c>
      <c r="E193" s="244">
        <v>154875.04999999999</v>
      </c>
      <c r="F193" s="54">
        <f t="shared" si="31"/>
        <v>149.93179860015294</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128357</v>
      </c>
      <c r="E195" s="244">
        <v>197479.49</v>
      </c>
      <c r="F195" s="54">
        <f t="shared" si="31"/>
        <v>153.85174941763987</v>
      </c>
    </row>
    <row r="196" spans="1:6" ht="12.75" customHeight="1" x14ac:dyDescent="0.2">
      <c r="A196" s="55">
        <v>34</v>
      </c>
      <c r="B196" s="234" t="s">
        <v>433</v>
      </c>
      <c r="C196" s="52" t="s">
        <v>434</v>
      </c>
      <c r="D196" s="53">
        <f t="shared" ref="D196:E196" si="44">D197+D202+D210</f>
        <v>19431</v>
      </c>
      <c r="E196" s="53">
        <f t="shared" si="44"/>
        <v>20781.849999999999</v>
      </c>
      <c r="F196" s="54">
        <f t="shared" si="31"/>
        <v>106.95203540733877</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19431</v>
      </c>
      <c r="E210" s="53">
        <f t="shared" si="47"/>
        <v>20781.849999999999</v>
      </c>
      <c r="F210" s="54">
        <f t="shared" si="31"/>
        <v>106.95203540733877</v>
      </c>
    </row>
    <row r="211" spans="1:6" ht="12.75" customHeight="1" x14ac:dyDescent="0.2">
      <c r="A211" s="55">
        <v>3431</v>
      </c>
      <c r="B211" s="234" t="s">
        <v>463</v>
      </c>
      <c r="C211" s="52" t="s">
        <v>464</v>
      </c>
      <c r="D211" s="244">
        <v>12060</v>
      </c>
      <c r="E211" s="244">
        <v>20781.849999999999</v>
      </c>
      <c r="F211" s="54">
        <f t="shared" si="31"/>
        <v>172.32048092868988</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v>7371</v>
      </c>
      <c r="E214" s="244"/>
      <c r="F214" s="54">
        <f t="shared" si="31"/>
        <v>0</v>
      </c>
    </row>
    <row r="215" spans="1:6" ht="12.75" customHeight="1" x14ac:dyDescent="0.2">
      <c r="A215" s="55">
        <v>35</v>
      </c>
      <c r="B215" s="87" t="s">
        <v>471</v>
      </c>
      <c r="C215" s="52" t="s">
        <v>472</v>
      </c>
      <c r="D215" s="53">
        <f t="shared" ref="D215:E215" si="48">D216+D219+D223</f>
        <v>59950</v>
      </c>
      <c r="E215" s="53">
        <f t="shared" si="48"/>
        <v>62590</v>
      </c>
      <c r="F215" s="54">
        <f t="shared" si="31"/>
        <v>104.40366972477064</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59950</v>
      </c>
      <c r="E219" s="53">
        <f t="shared" si="50"/>
        <v>62590</v>
      </c>
      <c r="F219" s="54">
        <f t="shared" si="31"/>
        <v>104.40366972477064</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v>29000</v>
      </c>
      <c r="E221" s="244">
        <v>30000</v>
      </c>
      <c r="F221" s="54">
        <f t="shared" si="31"/>
        <v>103.44827586206897</v>
      </c>
    </row>
    <row r="222" spans="1:6" ht="12.75" customHeight="1" x14ac:dyDescent="0.2">
      <c r="A222" s="55">
        <v>3523</v>
      </c>
      <c r="B222" s="87" t="s">
        <v>485</v>
      </c>
      <c r="C222" s="52" t="s">
        <v>486</v>
      </c>
      <c r="D222" s="244">
        <v>30950</v>
      </c>
      <c r="E222" s="244">
        <v>32590</v>
      </c>
      <c r="F222" s="54">
        <f t="shared" si="31"/>
        <v>105.29886914378028</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184305</v>
      </c>
      <c r="E224" s="53">
        <f t="shared" si="51"/>
        <v>209143.48</v>
      </c>
      <c r="F224" s="54">
        <f t="shared" ref="F224:F235" si="52">IF(D224&lt;&gt;0,IF(E224/D224&gt;=100,"&gt;&gt;100",E224/D224*100),"-")</f>
        <v>113.47683459482923</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184305</v>
      </c>
      <c r="E236" s="53">
        <f t="shared" si="56"/>
        <v>209143.48</v>
      </c>
      <c r="F236" s="54">
        <f t="shared" ref="F236:F239" si="57">IF(D236&lt;&gt;0,IF(E236/D236&gt;=100,"&gt;&gt;100",E236/D236*100),"-")</f>
        <v>113.47683459482923</v>
      </c>
    </row>
    <row r="237" spans="1:6" ht="12.75" customHeight="1" x14ac:dyDescent="0.2">
      <c r="A237" s="55" t="s">
        <v>515</v>
      </c>
      <c r="B237" s="87" t="s">
        <v>516</v>
      </c>
      <c r="C237" s="52" t="s">
        <v>515</v>
      </c>
      <c r="D237" s="244">
        <v>184305</v>
      </c>
      <c r="E237" s="244">
        <v>209143.48</v>
      </c>
      <c r="F237" s="54">
        <f t="shared" si="57"/>
        <v>113.47683459482923</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391110</v>
      </c>
      <c r="E252" s="53">
        <f t="shared" si="63"/>
        <v>467041.97</v>
      </c>
      <c r="F252" s="54">
        <f t="shared" ref="F252:F258" si="64">IF(D252&lt;&gt;0,IF(E252/D252&gt;=100,"&gt;&gt;100",E252/D252*100),"-")</f>
        <v>119.41447930249802</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391110</v>
      </c>
      <c r="E259" s="53">
        <f t="shared" si="66"/>
        <v>467041.97</v>
      </c>
      <c r="F259" s="54">
        <f t="shared" ref="F259:F262" si="67">IF(D259&lt;&gt;0,IF(E259/D259&gt;=100,"&gt;&gt;100",E259/D259*100),"-")</f>
        <v>119.41447930249802</v>
      </c>
    </row>
    <row r="260" spans="1:6" ht="12.75" customHeight="1" x14ac:dyDescent="0.2">
      <c r="A260" s="55">
        <v>3721</v>
      </c>
      <c r="B260" s="87" t="s">
        <v>557</v>
      </c>
      <c r="C260" s="52" t="s">
        <v>558</v>
      </c>
      <c r="D260" s="244">
        <v>369451</v>
      </c>
      <c r="E260" s="244">
        <v>435129.98</v>
      </c>
      <c r="F260" s="54">
        <f t="shared" si="67"/>
        <v>117.77745357300427</v>
      </c>
    </row>
    <row r="261" spans="1:6" ht="12.75" customHeight="1" x14ac:dyDescent="0.2">
      <c r="A261" s="55">
        <v>3722</v>
      </c>
      <c r="B261" s="87" t="s">
        <v>559</v>
      </c>
      <c r="C261" s="52" t="s">
        <v>560</v>
      </c>
      <c r="D261" s="244">
        <v>21659</v>
      </c>
      <c r="E261" s="244">
        <v>31911.99</v>
      </c>
      <c r="F261" s="54">
        <f t="shared" si="67"/>
        <v>147.33824276282377</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2121399</v>
      </c>
      <c r="E263" s="53">
        <f t="shared" si="68"/>
        <v>1989898.83</v>
      </c>
      <c r="F263" s="54">
        <f t="shared" ref="F263:F267" si="69">IF(D263&lt;&gt;0,IF(E263/D263&gt;=100,"&gt;&gt;100",E263/D263*100),"-")</f>
        <v>93.801252381093803</v>
      </c>
    </row>
    <row r="264" spans="1:6" ht="12.75" customHeight="1" x14ac:dyDescent="0.2">
      <c r="A264" s="55">
        <v>381</v>
      </c>
      <c r="B264" s="87" t="s">
        <v>565</v>
      </c>
      <c r="C264" s="52" t="s">
        <v>566</v>
      </c>
      <c r="D264" s="53">
        <f t="shared" ref="D264:E264" si="70">SUM(D265:D267)</f>
        <v>1866316</v>
      </c>
      <c r="E264" s="53">
        <f t="shared" si="70"/>
        <v>1183089.01</v>
      </c>
      <c r="F264" s="54">
        <f t="shared" si="69"/>
        <v>63.391676972174061</v>
      </c>
    </row>
    <row r="265" spans="1:6" ht="12.75" customHeight="1" x14ac:dyDescent="0.2">
      <c r="A265" s="55">
        <v>3811</v>
      </c>
      <c r="B265" s="87" t="s">
        <v>567</v>
      </c>
      <c r="C265" s="52" t="s">
        <v>568</v>
      </c>
      <c r="D265" s="244">
        <v>1866316</v>
      </c>
      <c r="E265" s="244">
        <v>1183089.01</v>
      </c>
      <c r="F265" s="54">
        <f t="shared" si="69"/>
        <v>63.391676972174061</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81085</v>
      </c>
      <c r="E273" s="53">
        <f t="shared" si="73"/>
        <v>41180.620000000003</v>
      </c>
      <c r="F273" s="54">
        <f t="shared" ref="F273:F284" si="74">IF(D273&lt;&gt;0,IF(E273/D273&gt;=100,"&gt;&gt;100",E273/D273*100),"-")</f>
        <v>50.786976629462913</v>
      </c>
    </row>
    <row r="274" spans="1:6" ht="12.75" customHeight="1" x14ac:dyDescent="0.2">
      <c r="A274" s="55">
        <v>3831</v>
      </c>
      <c r="B274" s="87" t="s">
        <v>585</v>
      </c>
      <c r="C274" s="52" t="s">
        <v>586</v>
      </c>
      <c r="D274" s="244">
        <v>81085</v>
      </c>
      <c r="E274" s="244">
        <v>41180.620000000003</v>
      </c>
      <c r="F274" s="54">
        <f t="shared" si="74"/>
        <v>50.786976629462913</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173998</v>
      </c>
      <c r="E279" s="53">
        <f t="shared" si="75"/>
        <v>765629.2</v>
      </c>
      <c r="F279" s="54">
        <f t="shared" si="74"/>
        <v>440.0218393314866</v>
      </c>
    </row>
    <row r="280" spans="1:6" ht="24" x14ac:dyDescent="0.2">
      <c r="A280" s="55">
        <v>3861</v>
      </c>
      <c r="B280" s="87" t="s">
        <v>596</v>
      </c>
      <c r="C280" s="52" t="s">
        <v>597</v>
      </c>
      <c r="D280" s="244">
        <v>173998</v>
      </c>
      <c r="E280" s="244">
        <v>765629.2</v>
      </c>
      <c r="F280" s="54">
        <f t="shared" si="74"/>
        <v>440.0218393314866</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6456587</v>
      </c>
      <c r="E289" s="53">
        <f t="shared" si="79"/>
        <v>6707104.0600000005</v>
      </c>
      <c r="F289" s="54">
        <f t="shared" si="76"/>
        <v>103.8800229904747</v>
      </c>
    </row>
    <row r="290" spans="1:6" ht="12.75" customHeight="1" x14ac:dyDescent="0.2">
      <c r="A290" s="55" t="s">
        <v>606</v>
      </c>
      <c r="B290" s="87" t="s">
        <v>617</v>
      </c>
      <c r="C290" s="52" t="s">
        <v>618</v>
      </c>
      <c r="D290" s="53">
        <f>IF(D6&gt;=D289,D6-D289,0)</f>
        <v>3508068</v>
      </c>
      <c r="E290" s="53">
        <f>IF(E6&gt;=E289,E6-E289,0)</f>
        <v>3903217.3499999996</v>
      </c>
      <c r="F290" s="54">
        <f t="shared" si="76"/>
        <v>111.26401626194247</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15324345</v>
      </c>
      <c r="E292" s="244">
        <v>18832411.859999999</v>
      </c>
      <c r="F292" s="54">
        <f t="shared" si="76"/>
        <v>122.89211617201256</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93753</v>
      </c>
      <c r="E298" s="53">
        <f t="shared" si="80"/>
        <v>64491.78</v>
      </c>
      <c r="F298" s="54">
        <f t="shared" ref="F298:F418" si="81">IF(D298&lt;&gt;0,IF(E298/D298&gt;=100,"&gt;&gt;100",E298/D298*100),"-")</f>
        <v>68.789030751015972</v>
      </c>
    </row>
    <row r="299" spans="1:6" ht="12.75" customHeight="1" x14ac:dyDescent="0.2">
      <c r="A299" s="55">
        <v>71</v>
      </c>
      <c r="B299" s="87" t="s">
        <v>634</v>
      </c>
      <c r="C299" s="52" t="s">
        <v>635</v>
      </c>
      <c r="D299" s="53">
        <f t="shared" ref="D299:E299" si="82">D300+D304</f>
        <v>91327</v>
      </c>
      <c r="E299" s="53">
        <f t="shared" si="82"/>
        <v>56799.01</v>
      </c>
      <c r="F299" s="54">
        <f t="shared" si="81"/>
        <v>62.193009734251646</v>
      </c>
    </row>
    <row r="300" spans="1:6" ht="24" x14ac:dyDescent="0.2">
      <c r="A300" s="55">
        <v>711</v>
      </c>
      <c r="B300" s="87" t="s">
        <v>636</v>
      </c>
      <c r="C300" s="52" t="s">
        <v>637</v>
      </c>
      <c r="D300" s="53">
        <f t="shared" ref="D300:E300" si="83">SUM(D301:D303)</f>
        <v>91327</v>
      </c>
      <c r="E300" s="53">
        <f t="shared" si="83"/>
        <v>56799.01</v>
      </c>
      <c r="F300" s="54">
        <f t="shared" si="81"/>
        <v>62.193009734251646</v>
      </c>
    </row>
    <row r="301" spans="1:6" ht="12.75" customHeight="1" x14ac:dyDescent="0.2">
      <c r="A301" s="55">
        <v>7111</v>
      </c>
      <c r="B301" s="87" t="s">
        <v>638</v>
      </c>
      <c r="C301" s="52" t="s">
        <v>639</v>
      </c>
      <c r="D301" s="244">
        <v>91327</v>
      </c>
      <c r="E301" s="244">
        <v>56799.01</v>
      </c>
      <c r="F301" s="54">
        <f t="shared" si="81"/>
        <v>62.193009734251646</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2426</v>
      </c>
      <c r="E311" s="53">
        <f t="shared" si="85"/>
        <v>7692.77</v>
      </c>
      <c r="F311" s="54">
        <f t="shared" si="81"/>
        <v>317.0968672712284</v>
      </c>
    </row>
    <row r="312" spans="1:6" ht="12.75" customHeight="1" x14ac:dyDescent="0.2">
      <c r="A312" s="55">
        <v>721</v>
      </c>
      <c r="B312" s="87" t="s">
        <v>660</v>
      </c>
      <c r="C312" s="52" t="s">
        <v>661</v>
      </c>
      <c r="D312" s="53">
        <f t="shared" ref="D312:E312" si="86">SUM(D313:D316)</f>
        <v>2426</v>
      </c>
      <c r="E312" s="53">
        <f t="shared" si="86"/>
        <v>7692.77</v>
      </c>
      <c r="F312" s="54">
        <f t="shared" si="81"/>
        <v>317.0968672712284</v>
      </c>
    </row>
    <row r="313" spans="1:6" ht="12.75" customHeight="1" x14ac:dyDescent="0.2">
      <c r="A313" s="55">
        <v>7211</v>
      </c>
      <c r="B313" s="87" t="s">
        <v>662</v>
      </c>
      <c r="C313" s="52" t="s">
        <v>663</v>
      </c>
      <c r="D313" s="244">
        <v>2426</v>
      </c>
      <c r="E313" s="244">
        <v>7692.77</v>
      </c>
      <c r="F313" s="54">
        <f t="shared" si="81"/>
        <v>317.0968672712284</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4500900</v>
      </c>
      <c r="E350" s="53">
        <f t="shared" si="95"/>
        <v>4120536.6</v>
      </c>
      <c r="F350" s="54">
        <f t="shared" si="81"/>
        <v>91.549170165966814</v>
      </c>
    </row>
    <row r="351" spans="1:6" ht="12.75" customHeight="1" x14ac:dyDescent="0.2">
      <c r="A351" s="55">
        <v>41</v>
      </c>
      <c r="B351" s="87" t="s">
        <v>738</v>
      </c>
      <c r="C351" s="52" t="s">
        <v>739</v>
      </c>
      <c r="D351" s="53">
        <f t="shared" ref="D351:E351" si="96">D352+D356</f>
        <v>98836</v>
      </c>
      <c r="E351" s="53">
        <f t="shared" si="96"/>
        <v>70665.429999999993</v>
      </c>
      <c r="F351" s="54">
        <f t="shared" si="81"/>
        <v>71.497662794933021</v>
      </c>
    </row>
    <row r="352" spans="1:6" ht="12.75" customHeight="1" x14ac:dyDescent="0.2">
      <c r="A352" s="55">
        <v>411</v>
      </c>
      <c r="B352" s="87" t="s">
        <v>740</v>
      </c>
      <c r="C352" s="52" t="s">
        <v>741</v>
      </c>
      <c r="D352" s="53">
        <f t="shared" ref="D352:E352" si="97">SUM(D353:D355)</f>
        <v>17000</v>
      </c>
      <c r="E352" s="53">
        <f t="shared" si="97"/>
        <v>0</v>
      </c>
      <c r="F352" s="54">
        <f t="shared" si="81"/>
        <v>0</v>
      </c>
    </row>
    <row r="353" spans="1:6" ht="12.75" customHeight="1" x14ac:dyDescent="0.2">
      <c r="A353" s="55">
        <v>4111</v>
      </c>
      <c r="B353" s="87" t="s">
        <v>638</v>
      </c>
      <c r="C353" s="52" t="s">
        <v>742</v>
      </c>
      <c r="D353" s="244">
        <v>17000</v>
      </c>
      <c r="E353" s="244"/>
      <c r="F353" s="54">
        <f t="shared" si="81"/>
        <v>0</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81836</v>
      </c>
      <c r="E356" s="53">
        <f t="shared" si="98"/>
        <v>70665.429999999993</v>
      </c>
      <c r="F356" s="54">
        <f t="shared" si="81"/>
        <v>86.350053766068712</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v>81836</v>
      </c>
      <c r="E362" s="244">
        <v>70665.429999999993</v>
      </c>
      <c r="F362" s="54">
        <f t="shared" si="81"/>
        <v>86.350053766068712</v>
      </c>
    </row>
    <row r="363" spans="1:6" ht="24" x14ac:dyDescent="0.2">
      <c r="A363" s="55">
        <v>42</v>
      </c>
      <c r="B363" s="234" t="s">
        <v>754</v>
      </c>
      <c r="C363" s="52" t="s">
        <v>755</v>
      </c>
      <c r="D363" s="53">
        <f t="shared" ref="D363:E363" si="99">D364+D369+D378+D383+D388+D391</f>
        <v>3841375</v>
      </c>
      <c r="E363" s="53">
        <f t="shared" si="99"/>
        <v>3401727.25</v>
      </c>
      <c r="F363" s="54">
        <f t="shared" si="81"/>
        <v>88.554938010478025</v>
      </c>
    </row>
    <row r="364" spans="1:6" ht="12.75" customHeight="1" x14ac:dyDescent="0.2">
      <c r="A364" s="55">
        <v>421</v>
      </c>
      <c r="B364" s="87" t="s">
        <v>756</v>
      </c>
      <c r="C364" s="52" t="s">
        <v>757</v>
      </c>
      <c r="D364" s="53">
        <f t="shared" ref="D364:E364" si="100">SUM(D365:D368)</f>
        <v>3636930</v>
      </c>
      <c r="E364" s="53">
        <f t="shared" si="100"/>
        <v>3090417.65</v>
      </c>
      <c r="F364" s="54">
        <f t="shared" si="81"/>
        <v>84.973250791189272</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v>212188</v>
      </c>
      <c r="E366" s="244"/>
      <c r="F366" s="54">
        <f t="shared" si="81"/>
        <v>0</v>
      </c>
    </row>
    <row r="367" spans="1:6" ht="12.75" customHeight="1" x14ac:dyDescent="0.2">
      <c r="A367" s="55">
        <v>4213</v>
      </c>
      <c r="B367" s="87" t="s">
        <v>666</v>
      </c>
      <c r="C367" s="52" t="s">
        <v>760</v>
      </c>
      <c r="D367" s="244">
        <v>1942330</v>
      </c>
      <c r="E367" s="244">
        <v>844881.04</v>
      </c>
      <c r="F367" s="54">
        <f t="shared" si="81"/>
        <v>43.498326237045198</v>
      </c>
    </row>
    <row r="368" spans="1:6" ht="12.75" customHeight="1" x14ac:dyDescent="0.2">
      <c r="A368" s="55">
        <v>4214</v>
      </c>
      <c r="B368" s="87" t="s">
        <v>668</v>
      </c>
      <c r="C368" s="52" t="s">
        <v>761</v>
      </c>
      <c r="D368" s="244">
        <v>1482412</v>
      </c>
      <c r="E368" s="244">
        <v>2245536.61</v>
      </c>
      <c r="F368" s="54">
        <f t="shared" si="81"/>
        <v>151.47857748048449</v>
      </c>
    </row>
    <row r="369" spans="1:6" ht="12.75" customHeight="1" x14ac:dyDescent="0.2">
      <c r="A369" s="55">
        <v>422</v>
      </c>
      <c r="B369" s="87" t="s">
        <v>762</v>
      </c>
      <c r="C369" s="52" t="s">
        <v>763</v>
      </c>
      <c r="D369" s="53">
        <f t="shared" ref="D369:E369" si="101">SUM(D370:D377)</f>
        <v>80100</v>
      </c>
      <c r="E369" s="53">
        <f t="shared" si="101"/>
        <v>311309.59999999998</v>
      </c>
      <c r="F369" s="54">
        <f t="shared" si="81"/>
        <v>388.6511860174781</v>
      </c>
    </row>
    <row r="370" spans="1:6" ht="12.75" customHeight="1" x14ac:dyDescent="0.2">
      <c r="A370" s="55">
        <v>4221</v>
      </c>
      <c r="B370" s="87" t="s">
        <v>672</v>
      </c>
      <c r="C370" s="52" t="s">
        <v>764</v>
      </c>
      <c r="D370" s="244">
        <v>12972</v>
      </c>
      <c r="E370" s="244">
        <v>15037.5</v>
      </c>
      <c r="F370" s="54">
        <f t="shared" si="81"/>
        <v>115.92275670675301</v>
      </c>
    </row>
    <row r="371" spans="1:6" ht="12.75" customHeight="1" x14ac:dyDescent="0.2">
      <c r="A371" s="55">
        <v>4222</v>
      </c>
      <c r="B371" s="87" t="s">
        <v>765</v>
      </c>
      <c r="C371" s="52" t="s">
        <v>766</v>
      </c>
      <c r="D371" s="244">
        <v>10294</v>
      </c>
      <c r="E371" s="244"/>
      <c r="F371" s="54">
        <f t="shared" si="81"/>
        <v>0</v>
      </c>
    </row>
    <row r="372" spans="1:6" ht="12.75" customHeight="1" x14ac:dyDescent="0.2">
      <c r="A372" s="55">
        <v>4223</v>
      </c>
      <c r="B372" s="87" t="s">
        <v>676</v>
      </c>
      <c r="C372" s="52" t="s">
        <v>767</v>
      </c>
      <c r="D372" s="244">
        <v>46984</v>
      </c>
      <c r="E372" s="244"/>
      <c r="F372" s="54">
        <f t="shared" si="81"/>
        <v>0</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9850</v>
      </c>
      <c r="E376" s="244">
        <v>296272.09999999998</v>
      </c>
      <c r="F376" s="54">
        <f t="shared" si="81"/>
        <v>3007.8385786802028</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77300</v>
      </c>
      <c r="E378" s="53">
        <f t="shared" si="102"/>
        <v>0</v>
      </c>
      <c r="F378" s="54">
        <f t="shared" si="81"/>
        <v>0</v>
      </c>
    </row>
    <row r="379" spans="1:6" ht="12.75" customHeight="1" x14ac:dyDescent="0.2">
      <c r="A379" s="55">
        <v>4231</v>
      </c>
      <c r="B379" s="87" t="s">
        <v>690</v>
      </c>
      <c r="C379" s="52" t="s">
        <v>775</v>
      </c>
      <c r="D379" s="244">
        <v>77300</v>
      </c>
      <c r="E379" s="244"/>
      <c r="F379" s="54">
        <f t="shared" si="81"/>
        <v>0</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47045</v>
      </c>
      <c r="E391" s="53">
        <f t="shared" si="105"/>
        <v>0</v>
      </c>
      <c r="F391" s="54">
        <f t="shared" si="81"/>
        <v>0</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v>34920</v>
      </c>
      <c r="E393" s="244"/>
      <c r="F393" s="54">
        <f t="shared" si="81"/>
        <v>0</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v>12125</v>
      </c>
      <c r="E395" s="244"/>
      <c r="F395" s="54">
        <f t="shared" si="81"/>
        <v>0</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560689</v>
      </c>
      <c r="E402" s="53">
        <f t="shared" si="109"/>
        <v>648143.92000000004</v>
      </c>
      <c r="F402" s="54">
        <f t="shared" si="81"/>
        <v>115.59775918557347</v>
      </c>
    </row>
    <row r="403" spans="1:6" ht="12.75" customHeight="1" x14ac:dyDescent="0.2">
      <c r="A403" s="55">
        <v>451</v>
      </c>
      <c r="B403" s="87" t="s">
        <v>809</v>
      </c>
      <c r="C403" s="52" t="s">
        <v>810</v>
      </c>
      <c r="D403" s="244">
        <v>560689</v>
      </c>
      <c r="E403" s="244">
        <v>648143.92000000004</v>
      </c>
      <c r="F403" s="54">
        <f t="shared" si="81"/>
        <v>115.59775918557347</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4407147</v>
      </c>
      <c r="E408" s="53">
        <f t="shared" si="111"/>
        <v>4056044.8200000003</v>
      </c>
      <c r="F408" s="54">
        <f t="shared" si="81"/>
        <v>92.033345381944372</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v>12936797</v>
      </c>
      <c r="E410" s="244">
        <v>17343943.920000002</v>
      </c>
      <c r="F410" s="54">
        <f t="shared" si="81"/>
        <v>134.06675485438939</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10058408</v>
      </c>
      <c r="E412" s="53">
        <f>E6+E298</f>
        <v>10674813.189999999</v>
      </c>
      <c r="F412" s="54">
        <f t="shared" si="81"/>
        <v>106.12825797084389</v>
      </c>
    </row>
    <row r="413" spans="1:6" ht="12.75" customHeight="1" x14ac:dyDescent="0.2">
      <c r="A413" s="55" t="s">
        <v>606</v>
      </c>
      <c r="B413" s="87" t="s">
        <v>829</v>
      </c>
      <c r="C413" s="52" t="s">
        <v>830</v>
      </c>
      <c r="D413" s="53">
        <f t="shared" ref="D413:E413" si="112">D289+D350</f>
        <v>10957487</v>
      </c>
      <c r="E413" s="53">
        <f t="shared" si="112"/>
        <v>10827640.66</v>
      </c>
      <c r="F413" s="54">
        <f t="shared" si="81"/>
        <v>98.814998913528257</v>
      </c>
    </row>
    <row r="414" spans="1:6" ht="12.75" customHeight="1" x14ac:dyDescent="0.2">
      <c r="A414" s="55" t="s">
        <v>606</v>
      </c>
      <c r="B414" s="87" t="s">
        <v>831</v>
      </c>
      <c r="C414" s="52" t="s">
        <v>832</v>
      </c>
      <c r="D414" s="53">
        <f t="shared" ref="D414:E414" si="113">IF(D412&gt;=D413,D412-D413,0)</f>
        <v>0</v>
      </c>
      <c r="E414" s="53">
        <f t="shared" si="113"/>
        <v>0</v>
      </c>
      <c r="F414" s="54" t="str">
        <f t="shared" si="81"/>
        <v>-</v>
      </c>
    </row>
    <row r="415" spans="1:6" ht="12.75" customHeight="1" x14ac:dyDescent="0.2">
      <c r="A415" s="55" t="s">
        <v>606</v>
      </c>
      <c r="B415" s="87" t="s">
        <v>833</v>
      </c>
      <c r="C415" s="52" t="s">
        <v>834</v>
      </c>
      <c r="D415" s="53">
        <f t="shared" ref="D415:E415" si="114">IF(D413&gt;=D412,D413-D412,0)</f>
        <v>899079</v>
      </c>
      <c r="E415" s="53">
        <f t="shared" si="114"/>
        <v>152827.47000000067</v>
      </c>
      <c r="F415" s="54">
        <f t="shared" si="81"/>
        <v>16.998224850096673</v>
      </c>
    </row>
    <row r="416" spans="1:6" ht="12.75" customHeight="1" x14ac:dyDescent="0.2">
      <c r="A416" s="62" t="s">
        <v>835</v>
      </c>
      <c r="B416" s="234" t="s">
        <v>836</v>
      </c>
      <c r="C416" s="63" t="s">
        <v>837</v>
      </c>
      <c r="D416" s="53">
        <f t="shared" ref="D416:E416" si="115">IF(D292-D293+D409-D410&gt;=0,D292-D293+D409-D410,0)</f>
        <v>2387548</v>
      </c>
      <c r="E416" s="53">
        <f t="shared" si="115"/>
        <v>1488467.9399999976</v>
      </c>
      <c r="F416" s="54">
        <f t="shared" si="81"/>
        <v>62.342953523866228</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3203</v>
      </c>
      <c r="E637" s="244">
        <v>3203.2</v>
      </c>
      <c r="F637" s="54">
        <f t="shared" si="119"/>
        <v>100.006244146113</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10058408</v>
      </c>
      <c r="E639" s="53">
        <f t="shared" si="180"/>
        <v>10674813.189999999</v>
      </c>
      <c r="F639" s="54">
        <f t="shared" si="119"/>
        <v>106.12825797084389</v>
      </c>
    </row>
    <row r="640" spans="1:6" ht="12.75" customHeight="1" x14ac:dyDescent="0.2">
      <c r="A640" s="55" t="s">
        <v>606</v>
      </c>
      <c r="B640" s="87" t="s">
        <v>1275</v>
      </c>
      <c r="C640" s="52" t="s">
        <v>1276</v>
      </c>
      <c r="D640" s="53">
        <f t="shared" ref="D640:E640" si="181">D413+D528</f>
        <v>10957487</v>
      </c>
      <c r="E640" s="53">
        <f t="shared" si="181"/>
        <v>10827640.66</v>
      </c>
      <c r="F640" s="54">
        <f t="shared" si="119"/>
        <v>98.814998913528257</v>
      </c>
    </row>
    <row r="641" spans="1:6" ht="12.75" customHeight="1" x14ac:dyDescent="0.2">
      <c r="A641" s="55" t="s">
        <v>606</v>
      </c>
      <c r="B641" s="87" t="s">
        <v>1277</v>
      </c>
      <c r="C641" s="52" t="s">
        <v>1278</v>
      </c>
      <c r="D641" s="53">
        <f t="shared" ref="D641:E641" si="182">IF(D639&gt;=D640,D639-D640,0)</f>
        <v>0</v>
      </c>
      <c r="E641" s="53">
        <f t="shared" si="182"/>
        <v>0</v>
      </c>
      <c r="F641" s="54" t="str">
        <f t="shared" si="119"/>
        <v>-</v>
      </c>
    </row>
    <row r="642" spans="1:6" ht="12.75" customHeight="1" x14ac:dyDescent="0.2">
      <c r="A642" s="55" t="s">
        <v>606</v>
      </c>
      <c r="B642" s="87" t="s">
        <v>1279</v>
      </c>
      <c r="C642" s="52" t="s">
        <v>1280</v>
      </c>
      <c r="D642" s="53">
        <f t="shared" ref="D642:E642" si="183">IF(D640&gt;=D639,D640-D639,0)</f>
        <v>899079</v>
      </c>
      <c r="E642" s="53">
        <f t="shared" si="183"/>
        <v>152827.47000000067</v>
      </c>
      <c r="F642" s="54">
        <f t="shared" si="119"/>
        <v>16.998224850096673</v>
      </c>
    </row>
    <row r="643" spans="1:6" ht="24" x14ac:dyDescent="0.2">
      <c r="A643" s="62" t="s">
        <v>1281</v>
      </c>
      <c r="B643" s="87" t="s">
        <v>1282</v>
      </c>
      <c r="C643" s="63" t="s">
        <v>1281</v>
      </c>
      <c r="D643" s="53">
        <f t="shared" ref="D643:E643" si="184">IF(D416-D417+D637-D638&gt;=0,D416-D417+D637-D638,0)</f>
        <v>2390751</v>
      </c>
      <c r="E643" s="53">
        <f t="shared" si="184"/>
        <v>1491671.1399999976</v>
      </c>
      <c r="F643" s="54">
        <f t="shared" si="119"/>
        <v>62.39341278117201</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1491672</v>
      </c>
      <c r="E645" s="53">
        <f t="shared" si="186"/>
        <v>1338843.6699999969</v>
      </c>
      <c r="F645" s="54">
        <f t="shared" si="119"/>
        <v>89.75456199486193</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3047181</v>
      </c>
      <c r="E649" s="244">
        <v>2338367.38</v>
      </c>
      <c r="F649" s="54">
        <f t="shared" ref="F649:F724" si="188">IF(D649&lt;&gt;0,IF(E649/D649&gt;=100,"&gt;&gt;100",E649/D649*100),"-")</f>
        <v>76.738709646719371</v>
      </c>
    </row>
    <row r="650" spans="1:6" ht="12.75" customHeight="1" x14ac:dyDescent="0.2">
      <c r="A650" s="55" t="s">
        <v>1294</v>
      </c>
      <c r="B650" s="87" t="s">
        <v>1295</v>
      </c>
      <c r="C650" s="52" t="s">
        <v>1294</v>
      </c>
      <c r="D650" s="244">
        <v>10462663</v>
      </c>
      <c r="E650" s="244">
        <v>11062636.380000001</v>
      </c>
      <c r="F650" s="54">
        <f t="shared" si="188"/>
        <v>105.73442325342985</v>
      </c>
    </row>
    <row r="651" spans="1:6" ht="12.75" customHeight="1" x14ac:dyDescent="0.2">
      <c r="A651" s="55" t="s">
        <v>1296</v>
      </c>
      <c r="B651" s="87" t="s">
        <v>1297</v>
      </c>
      <c r="C651" s="52" t="s">
        <v>1296</v>
      </c>
      <c r="D651" s="244">
        <v>11171477</v>
      </c>
      <c r="E651" s="244">
        <v>11470047.52</v>
      </c>
      <c r="F651" s="54">
        <f t="shared" si="188"/>
        <v>102.67261455222081</v>
      </c>
    </row>
    <row r="652" spans="1:6" ht="24" x14ac:dyDescent="0.2">
      <c r="A652" s="55">
        <v>11</v>
      </c>
      <c r="B652" s="87" t="s">
        <v>1298</v>
      </c>
      <c r="C652" s="52" t="s">
        <v>1299</v>
      </c>
      <c r="D652" s="53">
        <f t="shared" ref="D652:E652" si="189">+D649+D650-D651</f>
        <v>2338367</v>
      </c>
      <c r="E652" s="53">
        <f t="shared" si="189"/>
        <v>1930956.2400000021</v>
      </c>
      <c r="F652" s="54">
        <f t="shared" si="188"/>
        <v>82.577124976532858</v>
      </c>
    </row>
    <row r="653" spans="1:6" ht="24" x14ac:dyDescent="0.2">
      <c r="A653" s="55" t="s">
        <v>606</v>
      </c>
      <c r="B653" s="87" t="s">
        <v>1300</v>
      </c>
      <c r="C653" s="52" t="s">
        <v>1301</v>
      </c>
      <c r="D653" s="264">
        <v>9</v>
      </c>
      <c r="E653" s="264">
        <v>9</v>
      </c>
      <c r="F653" s="54">
        <f t="shared" si="188"/>
        <v>100</v>
      </c>
    </row>
    <row r="654" spans="1:6" ht="24" x14ac:dyDescent="0.2">
      <c r="A654" s="55" t="s">
        <v>606</v>
      </c>
      <c r="B654" s="87" t="s">
        <v>1302</v>
      </c>
      <c r="C654" s="52" t="s">
        <v>1303</v>
      </c>
      <c r="D654" s="264"/>
      <c r="E654" s="264"/>
      <c r="F654" s="54" t="str">
        <f t="shared" si="188"/>
        <v>-</v>
      </c>
    </row>
    <row r="655" spans="1:6" ht="12.75" customHeight="1" x14ac:dyDescent="0.2">
      <c r="A655" s="55" t="s">
        <v>606</v>
      </c>
      <c r="B655" s="87" t="s">
        <v>1304</v>
      </c>
      <c r="C655" s="52" t="s">
        <v>1305</v>
      </c>
      <c r="D655" s="264">
        <v>9</v>
      </c>
      <c r="E655" s="264">
        <v>9</v>
      </c>
      <c r="F655" s="54">
        <f t="shared" si="188"/>
        <v>100</v>
      </c>
    </row>
    <row r="656" spans="1:6" ht="12.75" customHeight="1" x14ac:dyDescent="0.2">
      <c r="A656" s="55" t="s">
        <v>606</v>
      </c>
      <c r="B656" s="87" t="s">
        <v>1306</v>
      </c>
      <c r="C656" s="52" t="s">
        <v>1307</v>
      </c>
      <c r="D656" s="264"/>
      <c r="E656" s="264"/>
      <c r="F656" s="54" t="str">
        <f t="shared" si="188"/>
        <v>-</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v>4918094</v>
      </c>
      <c r="E661" s="244">
        <v>4906004.2300000004</v>
      </c>
      <c r="F661" s="54">
        <f t="shared" si="188"/>
        <v>99.754177736334455</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450554</v>
      </c>
      <c r="E665" s="244">
        <v>450648.36</v>
      </c>
      <c r="F665" s="54">
        <f t="shared" si="188"/>
        <v>100.02094310559887</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v>129951</v>
      </c>
      <c r="E669" s="244">
        <v>44745.45</v>
      </c>
      <c r="F669" s="54">
        <f t="shared" si="188"/>
        <v>34.432555347784934</v>
      </c>
    </row>
    <row r="670" spans="1:6" ht="12.75" customHeight="1" x14ac:dyDescent="0.2">
      <c r="A670" s="55">
        <v>63415</v>
      </c>
      <c r="B670" s="87" t="s">
        <v>1335</v>
      </c>
      <c r="C670" s="52" t="s">
        <v>1336</v>
      </c>
      <c r="D670" s="244">
        <v>49459</v>
      </c>
      <c r="E670" s="244"/>
      <c r="F670" s="54">
        <f t="shared" si="188"/>
        <v>0</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54345</v>
      </c>
      <c r="E718" s="244">
        <v>50908.09</v>
      </c>
      <c r="F718" s="54">
        <f t="shared" si="188"/>
        <v>93.675756739350433</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v>13861</v>
      </c>
      <c r="E721" s="244">
        <v>6315</v>
      </c>
      <c r="F721" s="54">
        <f t="shared" si="188"/>
        <v>45.559483442753049</v>
      </c>
    </row>
    <row r="722" spans="1:6" ht="12.75" customHeight="1" x14ac:dyDescent="0.2">
      <c r="A722" s="55" t="s">
        <v>1421</v>
      </c>
      <c r="B722" s="87" t="s">
        <v>1422</v>
      </c>
      <c r="C722" s="52" t="s">
        <v>1421</v>
      </c>
      <c r="D722" s="244">
        <v>3024</v>
      </c>
      <c r="E722" s="244">
        <v>3024</v>
      </c>
      <c r="F722" s="54">
        <f t="shared" si="188"/>
        <v>100</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130395</v>
      </c>
      <c r="E725" s="244">
        <v>125794.79</v>
      </c>
      <c r="F725" s="54">
        <f t="shared" ref="F725:F979" si="190">IF(D725&lt;&gt;0,IF(E725/D725&gt;=100,"&gt;&gt;100",E725/D725*100),"-")</f>
        <v>96.472096322711749</v>
      </c>
    </row>
    <row r="726" spans="1:6" ht="12.75" customHeight="1" x14ac:dyDescent="0.2">
      <c r="A726" s="55" t="s">
        <v>1429</v>
      </c>
      <c r="B726" s="87" t="s">
        <v>1430</v>
      </c>
      <c r="C726" s="52" t="s">
        <v>1429</v>
      </c>
      <c r="D726" s="244">
        <v>5530</v>
      </c>
      <c r="E726" s="244"/>
      <c r="F726" s="54">
        <f t="shared" si="190"/>
        <v>0</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v>30950</v>
      </c>
      <c r="E759" s="244">
        <v>32590</v>
      </c>
      <c r="F759" s="54">
        <f t="shared" si="190"/>
        <v>105.29886914378028</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v>116381</v>
      </c>
      <c r="E816" s="244">
        <v>120489.98</v>
      </c>
      <c r="F816" s="54">
        <f t="shared" si="190"/>
        <v>103.53062785162525</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v>46820</v>
      </c>
      <c r="E821" s="244">
        <v>59400</v>
      </c>
      <c r="F821" s="54">
        <f t="shared" si="190"/>
        <v>126.86885946176847</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v>206250</v>
      </c>
      <c r="E823" s="244">
        <v>255240</v>
      </c>
      <c r="F823" s="54">
        <f t="shared" si="190"/>
        <v>123.75272727272728</v>
      </c>
    </row>
    <row r="824" spans="1:6" ht="12.75" customHeight="1" x14ac:dyDescent="0.2">
      <c r="A824" s="55">
        <v>37221</v>
      </c>
      <c r="B824" s="87" t="s">
        <v>1625</v>
      </c>
      <c r="C824" s="52" t="s">
        <v>1626</v>
      </c>
      <c r="D824" s="244">
        <v>21659</v>
      </c>
      <c r="E824" s="244">
        <v>31911.99</v>
      </c>
      <c r="F824" s="54">
        <f t="shared" si="190"/>
        <v>147.33824276282377</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v>173998</v>
      </c>
      <c r="E830" s="244">
        <v>765629.2</v>
      </c>
      <c r="F830" s="54">
        <f t="shared" si="190"/>
        <v>440.0218393314866</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39" workbookViewId="0">
      <selection activeCell="E264" sqref="E264"/>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46254009</v>
      </c>
      <c r="E6" s="231">
        <f t="shared" si="0"/>
        <v>48601490.819999993</v>
      </c>
      <c r="F6" s="232">
        <f t="shared" ref="F6:F260" si="1">IF(D6&gt;0,IF(E6/D6&gt;=100,"&gt;&gt;100",E6/D6*100),"-")</f>
        <v>105.07519644405308</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40770541</v>
      </c>
      <c r="E7" s="106">
        <f t="shared" si="2"/>
        <v>43239353.659999996</v>
      </c>
      <c r="F7" s="95">
        <f t="shared" si="1"/>
        <v>106.05538361632239</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8198538</v>
      </c>
      <c r="E8" s="106">
        <f>E9+E10-E11</f>
        <v>8186888.9399999995</v>
      </c>
      <c r="F8" s="95">
        <f t="shared" si="1"/>
        <v>99.857912959603283</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8217946</v>
      </c>
      <c r="E9" s="249">
        <v>8215951.4500000002</v>
      </c>
      <c r="F9" s="95">
        <f t="shared" si="1"/>
        <v>99.975729336746681</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192500</v>
      </c>
      <c r="E10" s="249">
        <v>227127.5</v>
      </c>
      <c r="F10" s="95">
        <f t="shared" si="1"/>
        <v>117.9883116883117</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211908</v>
      </c>
      <c r="E11" s="249">
        <v>256190.01</v>
      </c>
      <c r="F11" s="95">
        <f t="shared" si="1"/>
        <v>120.89680899258168</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29733474</v>
      </c>
      <c r="E12" s="106">
        <f t="shared" si="3"/>
        <v>32093970.709999997</v>
      </c>
      <c r="F12" s="95">
        <f t="shared" si="1"/>
        <v>107.93885272201962</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29069915</v>
      </c>
      <c r="E13" s="106">
        <f t="shared" si="4"/>
        <v>31323483.049999997</v>
      </c>
      <c r="F13" s="95">
        <f t="shared" si="1"/>
        <v>107.75223474165645</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2618533</v>
      </c>
      <c r="E14" s="249">
        <v>2618532.84</v>
      </c>
      <c r="F14" s="95">
        <f t="shared" si="1"/>
        <v>99.999993889708477</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15705714</v>
      </c>
      <c r="E15" s="249">
        <v>16273340.220000001</v>
      </c>
      <c r="F15" s="95">
        <f t="shared" si="1"/>
        <v>103.61413826840347</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13228988</v>
      </c>
      <c r="E16" s="249">
        <v>15807162.800000001</v>
      </c>
      <c r="F16" s="95">
        <f t="shared" si="1"/>
        <v>119.488828623928</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7286209</v>
      </c>
      <c r="E17" s="249">
        <v>7795043.0099999998</v>
      </c>
      <c r="F17" s="95">
        <f t="shared" si="1"/>
        <v>106.98352202084787</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9769529</v>
      </c>
      <c r="E18" s="249">
        <v>11170595.82</v>
      </c>
      <c r="F18" s="95">
        <f t="shared" si="1"/>
        <v>114.34119106458458</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517789</v>
      </c>
      <c r="E19" s="106">
        <f t="shared" si="5"/>
        <v>668157.46</v>
      </c>
      <c r="F19" s="95">
        <f t="shared" si="1"/>
        <v>129.04048946578627</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260298</v>
      </c>
      <c r="E20" s="249">
        <v>275335.21999999997</v>
      </c>
      <c r="F20" s="95">
        <f t="shared" si="1"/>
        <v>105.77692490914259</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9500</v>
      </c>
      <c r="E21" s="249">
        <v>9499.76</v>
      </c>
      <c r="F21" s="95">
        <f t="shared" si="1"/>
        <v>99.997473684210519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759305</v>
      </c>
      <c r="E22" s="249">
        <v>1055577.42</v>
      </c>
      <c r="F22" s="95">
        <f t="shared" si="1"/>
        <v>139.01889491047734</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7992</v>
      </c>
      <c r="E25" s="249">
        <v>7992.34</v>
      </c>
      <c r="F25" s="95">
        <f t="shared" si="1"/>
        <v>100.00425425425425</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361151</v>
      </c>
      <c r="E26" s="249">
        <v>361151.25</v>
      </c>
      <c r="F26" s="95">
        <f t="shared" si="1"/>
        <v>100.00006922312275</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880457</v>
      </c>
      <c r="E28" s="249">
        <v>1041398.53</v>
      </c>
      <c r="F28" s="95">
        <f t="shared" si="1"/>
        <v>118.27931744537213</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133645</v>
      </c>
      <c r="E29" s="106">
        <f t="shared" si="6"/>
        <v>93236.449999999983</v>
      </c>
      <c r="F29" s="95">
        <f t="shared" si="1"/>
        <v>69.764263533989293</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279958</v>
      </c>
      <c r="E30" s="249">
        <v>279957.84999999998</v>
      </c>
      <c r="F30" s="95">
        <f t="shared" si="1"/>
        <v>99.999946420534499</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146313</v>
      </c>
      <c r="E34" s="249">
        <v>186721.4</v>
      </c>
      <c r="F34" s="95">
        <f t="shared" si="1"/>
        <v>127.61777832455078</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12125</v>
      </c>
      <c r="E45" s="106">
        <f t="shared" si="9"/>
        <v>9093.75</v>
      </c>
      <c r="F45" s="95">
        <f t="shared" si="1"/>
        <v>75</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678037</v>
      </c>
      <c r="E49" s="249">
        <v>678037.2</v>
      </c>
      <c r="F49" s="95">
        <f t="shared" si="1"/>
        <v>100.00002949691536</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665912</v>
      </c>
      <c r="E50" s="249">
        <v>668943.44999999995</v>
      </c>
      <c r="F50" s="95">
        <f t="shared" si="1"/>
        <v>100.45523282355626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30888</v>
      </c>
      <c r="E54" s="249">
        <v>30888</v>
      </c>
      <c r="F54" s="95">
        <f t="shared" si="1"/>
        <v>100</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30888</v>
      </c>
      <c r="E55" s="249">
        <v>30888</v>
      </c>
      <c r="F55" s="95">
        <f t="shared" si="1"/>
        <v>100</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2838529</v>
      </c>
      <c r="E56" s="106">
        <f t="shared" si="11"/>
        <v>2958494.01</v>
      </c>
      <c r="F56" s="95">
        <f t="shared" si="1"/>
        <v>104.22630911997024</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597008</v>
      </c>
      <c r="E57" s="249">
        <v>680935.45</v>
      </c>
      <c r="F57" s="95">
        <f t="shared" si="1"/>
        <v>114.05801094792697</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2241521</v>
      </c>
      <c r="E61" s="249">
        <v>2277558.56</v>
      </c>
      <c r="F61" s="95">
        <f t="shared" si="1"/>
        <v>101.60772796685822</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5483468</v>
      </c>
      <c r="E68" s="106">
        <f t="shared" si="13"/>
        <v>5362137.1599999992</v>
      </c>
      <c r="F68" s="95">
        <f t="shared" si="1"/>
        <v>97.787333855144212</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2338367</v>
      </c>
      <c r="E69" s="106">
        <f t="shared" si="14"/>
        <v>1930956.24</v>
      </c>
      <c r="F69" s="95">
        <f t="shared" si="1"/>
        <v>82.577124976532772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2337135</v>
      </c>
      <c r="E70" s="106">
        <f t="shared" si="15"/>
        <v>1930051.24</v>
      </c>
      <c r="F70" s="95">
        <f t="shared" si="1"/>
        <v>82.581932151972396</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2337135</v>
      </c>
      <c r="E72" s="249">
        <v>1930051.24</v>
      </c>
      <c r="F72" s="95">
        <f t="shared" si="1"/>
        <v>82.581932151972396</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1232</v>
      </c>
      <c r="E76" s="249">
        <v>905</v>
      </c>
      <c r="F76" s="95">
        <f t="shared" si="1"/>
        <v>73.45779220779221</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1525</v>
      </c>
      <c r="E78" s="106">
        <f>E79+SUM(E82:E84)-E85+E86</f>
        <v>1777.6899999999998</v>
      </c>
      <c r="F78" s="95">
        <f t="shared" si="1"/>
        <v>116.56983606557377</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341</v>
      </c>
      <c r="E79" s="106">
        <f t="shared" si="16"/>
        <v>341.34</v>
      </c>
      <c r="F79" s="95">
        <f t="shared" si="1"/>
        <v>100.09970674486803</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341</v>
      </c>
      <c r="E80" s="249">
        <v>341.34</v>
      </c>
      <c r="F80" s="95">
        <f t="shared" si="1"/>
        <v>100.09970674486803</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1184</v>
      </c>
      <c r="E86" s="249">
        <v>1436.35</v>
      </c>
      <c r="F86" s="95">
        <f t="shared" si="1"/>
        <v>121.3133445945946</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2633800</v>
      </c>
      <c r="E134" s="106">
        <f t="shared" si="23"/>
        <v>2633800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2633800</v>
      </c>
      <c r="E135" s="106">
        <f t="shared" si="24"/>
        <v>2633800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2633800</v>
      </c>
      <c r="E138" s="249">
        <v>2633800</v>
      </c>
      <c r="F138" s="95">
        <f t="shared" si="1"/>
        <v>100</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367357</v>
      </c>
      <c r="E146" s="106">
        <f t="shared" si="26"/>
        <v>679277.09</v>
      </c>
      <c r="F146" s="95">
        <f t="shared" si="1"/>
        <v>184.90925448541881</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189518</v>
      </c>
      <c r="E147" s="249">
        <v>177804.88</v>
      </c>
      <c r="F147" s="95">
        <f t="shared" si="1"/>
        <v>93.819521100898072</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80940</v>
      </c>
      <c r="E158" s="249">
        <v>130833.49</v>
      </c>
      <c r="F158" s="95">
        <f t="shared" si="1"/>
        <v>161.64256239189524</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477406</v>
      </c>
      <c r="E159" s="249">
        <v>648534.44999999995</v>
      </c>
      <c r="F159" s="95">
        <f t="shared" si="1"/>
        <v>135.845475339648</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380507</v>
      </c>
      <c r="E163" s="249">
        <v>277895.73</v>
      </c>
      <c r="F163" s="95">
        <f t="shared" si="1"/>
        <v>73.033013847314237</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142419</v>
      </c>
      <c r="E164" s="106">
        <f t="shared" si="28"/>
        <v>116326.14000000001</v>
      </c>
      <c r="F164" s="95">
        <f t="shared" si="1"/>
        <v>81.678806900764656</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441930</v>
      </c>
      <c r="E165" s="249">
        <v>354546.84</v>
      </c>
      <c r="F165" s="95">
        <f t="shared" si="1"/>
        <v>80.226922815830576</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688</v>
      </c>
      <c r="E166" s="249">
        <v>249.29</v>
      </c>
      <c r="F166" s="95">
        <f t="shared" si="1"/>
        <v>36.234011627906973</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300199</v>
      </c>
      <c r="E169" s="249">
        <v>238469.99</v>
      </c>
      <c r="F169" s="95">
        <f t="shared" si="1"/>
        <v>79.437303255507175</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46254009</v>
      </c>
      <c r="E175" s="106">
        <f t="shared" si="30"/>
        <v>48601490.82</v>
      </c>
      <c r="F175" s="95">
        <f t="shared" si="1"/>
        <v>105.07519644405309</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699119</v>
      </c>
      <c r="E176" s="106">
        <f t="shared" si="31"/>
        <v>375579.46</v>
      </c>
      <c r="F176" s="95">
        <f t="shared" si="1"/>
        <v>53.721821320833797</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280870</v>
      </c>
      <c r="E177" s="106">
        <f t="shared" si="32"/>
        <v>253707.71000000002</v>
      </c>
      <c r="F177" s="95">
        <f t="shared" si="1"/>
        <v>90.329230604906201</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66270</v>
      </c>
      <c r="E178" s="249">
        <v>73520.710000000006</v>
      </c>
      <c r="F178" s="95">
        <f t="shared" si="1"/>
        <v>110.94116493134149</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195679</v>
      </c>
      <c r="E179" s="249">
        <v>149960.07</v>
      </c>
      <c r="F179" s="95">
        <f t="shared" si="1"/>
        <v>76.635750387113589</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61</v>
      </c>
      <c r="E180" s="106">
        <f t="shared" si="33"/>
        <v>187.55</v>
      </c>
      <c r="F180" s="95">
        <f t="shared" si="1"/>
        <v>307.45901639344265</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61</v>
      </c>
      <c r="E183" s="249">
        <v>187.55</v>
      </c>
      <c r="F183" s="95">
        <f t="shared" si="1"/>
        <v>307.45901639344265</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v>2100</v>
      </c>
      <c r="E184" s="249">
        <v>2650</v>
      </c>
      <c r="F184" s="95">
        <f t="shared" si="1"/>
        <v>126.19047619047619</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3523</v>
      </c>
      <c r="E186" s="249">
        <v>4749.91</v>
      </c>
      <c r="F186" s="95">
        <f t="shared" si="1"/>
        <v>134.82571671870565</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13237</v>
      </c>
      <c r="E188" s="249">
        <v>22639.47</v>
      </c>
      <c r="F188" s="95">
        <f t="shared" si="1"/>
        <v>171.03172924378634</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418249</v>
      </c>
      <c r="E189" s="249">
        <v>121871.75</v>
      </c>
      <c r="F189" s="95">
        <f t="shared" si="1"/>
        <v>29.138563391663819</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45554890</v>
      </c>
      <c r="E237" s="106">
        <f t="shared" si="41"/>
        <v>48225911.359999999</v>
      </c>
      <c r="F237" s="95">
        <f t="shared" si="1"/>
        <v>105.86330328094304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43410782</v>
      </c>
      <c r="E238" s="106">
        <f t="shared" si="42"/>
        <v>45879595</v>
      </c>
      <c r="F238" s="95">
        <f t="shared" si="1"/>
        <v>105.68709635315945</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43410782</v>
      </c>
      <c r="E239" s="106">
        <f t="shared" si="43"/>
        <v>45879595</v>
      </c>
      <c r="F239" s="95">
        <f t="shared" si="1"/>
        <v>105.68709635315945</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40349096</v>
      </c>
      <c r="E240" s="249">
        <v>42817908.520000003</v>
      </c>
      <c r="F240" s="95">
        <f t="shared" si="1"/>
        <v>106.11863155496719</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3061686</v>
      </c>
      <c r="E241" s="249">
        <v>3061686.48</v>
      </c>
      <c r="F241" s="95">
        <f t="shared" si="1"/>
        <v>100.00001567763644</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1491672</v>
      </c>
      <c r="E245" s="106">
        <f t="shared" si="45"/>
        <v>1338843.6700000018</v>
      </c>
      <c r="F245" s="95">
        <f t="shared" si="1"/>
        <v>89.754561994862257</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18835615</v>
      </c>
      <c r="E246" s="106">
        <f t="shared" si="46"/>
        <v>22738832.41</v>
      </c>
      <c r="F246" s="95">
        <f t="shared" si="1"/>
        <v>120.72253765008469</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18832412</v>
      </c>
      <c r="E247" s="249">
        <v>22735629.210000001</v>
      </c>
      <c r="F247" s="95">
        <f t="shared" si="1"/>
        <v>120.72606105898703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3203</v>
      </c>
      <c r="E249" s="249">
        <v>3203.2</v>
      </c>
      <c r="F249" s="95">
        <f t="shared" si="1"/>
        <v>100.006244146113</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17343943</v>
      </c>
      <c r="E250" s="106">
        <f t="shared" si="47"/>
        <v>21399988.739999998</v>
      </c>
      <c r="F250" s="95">
        <f t="shared" si="1"/>
        <v>123.38594943491223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17343943</v>
      </c>
      <c r="E252" s="249">
        <v>21399988.739999998</v>
      </c>
      <c r="F252" s="95">
        <f t="shared" si="1"/>
        <v>123.38594943491223</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389995</v>
      </c>
      <c r="E255" s="249">
        <v>771124.46</v>
      </c>
      <c r="F255" s="95">
        <f t="shared" si="1"/>
        <v>197.72675547122398</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262441</v>
      </c>
      <c r="E256" s="249">
        <v>236348.23</v>
      </c>
      <c r="F256" s="95">
        <f t="shared" si="1"/>
        <v>90.0576624841393</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8842973</v>
      </c>
      <c r="E259" s="106">
        <f t="shared" si="49"/>
        <v>9342973.3399999999</v>
      </c>
      <c r="F259" s="95">
        <f t="shared" si="1"/>
        <v>105.654210863247</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8842973</v>
      </c>
      <c r="E260" s="250">
        <v>9342973.3399999999</v>
      </c>
      <c r="F260" s="99">
        <f t="shared" si="1"/>
        <v>105.654210863247</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590482</v>
      </c>
      <c r="E264" s="249">
        <v>277895.73</v>
      </c>
      <c r="F264" s="95">
        <f t="shared" si="50"/>
        <v>47.062523497752679</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157382</v>
      </c>
      <c r="E265" s="249">
        <v>679277.09</v>
      </c>
      <c r="F265" s="95">
        <f t="shared" si="50"/>
        <v>431.61040652679469</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v>246790</v>
      </c>
      <c r="E266" s="249">
        <v>238469.99</v>
      </c>
      <c r="F266" s="95">
        <f t="shared" si="50"/>
        <v>96.628708618663637</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v>195828</v>
      </c>
      <c r="E267" s="249">
        <v>116326.14</v>
      </c>
      <c r="F267" s="95">
        <f t="shared" si="50"/>
        <v>59.402199889699126</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280870</v>
      </c>
      <c r="E288" s="249">
        <v>253707.71</v>
      </c>
      <c r="F288" s="95">
        <f t="shared" si="50"/>
        <v>90.329230604906186</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v>418249</v>
      </c>
      <c r="E290" s="249">
        <v>121871.75</v>
      </c>
      <c r="F290" s="95">
        <f t="shared" si="50"/>
        <v>29.138563391663819</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3" workbookViewId="0">
      <selection activeCell="F147" sqref="F14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2820916</v>
      </c>
      <c r="E5" s="81">
        <f t="shared" si="0"/>
        <v>2925339.24</v>
      </c>
      <c r="F5" s="82">
        <f t="shared" ref="F5:F141" si="1">IF(D5&gt;0,IF(E5/D5&gt;=100,"&gt;&gt;100",E5/D5*100),"-")</f>
        <v>103.70174936084591</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2808194</v>
      </c>
      <c r="E6" s="83">
        <f t="shared" si="2"/>
        <v>2898338.62</v>
      </c>
      <c r="F6" s="65">
        <f t="shared" si="1"/>
        <v>103.21005671260603</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v>2807394</v>
      </c>
      <c r="E7" s="251">
        <v>2898026.12</v>
      </c>
      <c r="F7" s="65">
        <f t="shared" si="1"/>
        <v>103.22833631474599</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v>800</v>
      </c>
      <c r="E8" s="251">
        <v>312.5</v>
      </c>
      <c r="F8" s="65">
        <f t="shared" si="1"/>
        <v>39.0625</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12722</v>
      </c>
      <c r="E13" s="83">
        <f t="shared" si="4"/>
        <v>27000.62</v>
      </c>
      <c r="F13" s="65">
        <f t="shared" si="1"/>
        <v>212.23565477126238</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v>12722</v>
      </c>
      <c r="E16" s="251">
        <v>27000.62</v>
      </c>
      <c r="F16" s="65">
        <f t="shared" si="1"/>
        <v>212.23565477126238</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1228242</v>
      </c>
      <c r="E28" s="83">
        <f t="shared" si="6"/>
        <v>520666.71</v>
      </c>
      <c r="F28" s="65">
        <f t="shared" si="1"/>
        <v>42.391215249112143</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v>1228242</v>
      </c>
      <c r="E30" s="251">
        <v>520666.71</v>
      </c>
      <c r="F30" s="65">
        <f t="shared" si="1"/>
        <v>42.391215249112143</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140950</v>
      </c>
      <c r="E35" s="83">
        <f t="shared" si="7"/>
        <v>142590</v>
      </c>
      <c r="F35" s="65">
        <f t="shared" si="1"/>
        <v>101.16353316778999</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30950</v>
      </c>
      <c r="E39" s="83">
        <f t="shared" si="9"/>
        <v>32590</v>
      </c>
      <c r="F39" s="65">
        <f t="shared" si="1"/>
        <v>105.29886914378028</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v>30950</v>
      </c>
      <c r="E40" s="251">
        <v>32590</v>
      </c>
      <c r="F40" s="65">
        <f t="shared" si="1"/>
        <v>105.29886914378028</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110000</v>
      </c>
      <c r="E61" s="83">
        <f t="shared" si="13"/>
        <v>110000</v>
      </c>
      <c r="F61" s="65">
        <f t="shared" si="1"/>
        <v>100</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v>110000</v>
      </c>
      <c r="E64" s="251">
        <v>110000</v>
      </c>
      <c r="F64" s="65">
        <f t="shared" si="1"/>
        <v>100</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49074</v>
      </c>
      <c r="E75" s="83">
        <f t="shared" si="15"/>
        <v>90860.79</v>
      </c>
      <c r="F75" s="65">
        <f t="shared" si="1"/>
        <v>185.15056852916004</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v>49074</v>
      </c>
      <c r="E76" s="251">
        <v>90860.79</v>
      </c>
      <c r="F76" s="65">
        <f t="shared" si="1"/>
        <v>185.15056852916004</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5385717</v>
      </c>
      <c r="E82" s="83">
        <f t="shared" si="16"/>
        <v>5783309.5</v>
      </c>
      <c r="F82" s="65">
        <f t="shared" si="1"/>
        <v>107.38235039085788</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v>5385717</v>
      </c>
      <c r="E88" s="251">
        <v>5783309.5</v>
      </c>
      <c r="F88" s="65">
        <f t="shared" si="1"/>
        <v>107.38235039085788</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86400</v>
      </c>
      <c r="E89" s="83">
        <f t="shared" si="17"/>
        <v>74400</v>
      </c>
      <c r="F89" s="65">
        <f t="shared" si="1"/>
        <v>86.111111111111114</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v>86400</v>
      </c>
      <c r="E106" s="251">
        <v>74400</v>
      </c>
      <c r="F106" s="65">
        <f t="shared" si="1"/>
        <v>86.111111111111114</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232430</v>
      </c>
      <c r="E107" s="83">
        <f t="shared" si="21"/>
        <v>381306.58</v>
      </c>
      <c r="F107" s="65">
        <f t="shared" si="1"/>
        <v>164.05222217441809</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v>232430</v>
      </c>
      <c r="E108" s="251">
        <v>381306.58</v>
      </c>
      <c r="F108" s="65">
        <f t="shared" si="1"/>
        <v>164.05222217441809</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594152</v>
      </c>
      <c r="E114" s="83">
        <f t="shared" si="22"/>
        <v>421892.47</v>
      </c>
      <c r="F114" s="65">
        <f t="shared" si="1"/>
        <v>71.007498081299062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212188</v>
      </c>
      <c r="E115" s="83">
        <f t="shared" si="23"/>
        <v>0</v>
      </c>
      <c r="F115" s="65">
        <f t="shared" si="1"/>
        <v>0</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212188</v>
      </c>
      <c r="E116" s="251">
        <v>0</v>
      </c>
      <c r="F116" s="65">
        <f t="shared" si="1"/>
        <v>0</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v>381964</v>
      </c>
      <c r="E125" s="251">
        <v>421892.47</v>
      </c>
      <c r="F125" s="65">
        <f t="shared" si="1"/>
        <v>110.45346420081472</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419606</v>
      </c>
      <c r="E129" s="83">
        <f t="shared" si="26"/>
        <v>487275.37</v>
      </c>
      <c r="F129" s="65">
        <f t="shared" si="1"/>
        <v>116.12688331434727</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v>419606</v>
      </c>
      <c r="E138" s="251">
        <v>487275.37</v>
      </c>
      <c r="F138" s="65">
        <f t="shared" si="1"/>
        <v>116.12688331434727</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10957487</v>
      </c>
      <c r="E141" s="108">
        <f t="shared" si="28"/>
        <v>10827640.66</v>
      </c>
      <c r="F141" s="84">
        <f t="shared" si="1"/>
        <v>98.814998913528257</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8" workbookViewId="0">
      <selection activeCell="E50" sqref="E50"/>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v>0</v>
      </c>
      <c r="E48" s="254">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7"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v>699119.34</v>
      </c>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9224892.6799999997</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5127318.5799999991</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843434.48</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2979516.51</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31133.15</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v>29590</v>
      </c>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17000.849999999999</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451612.12</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765629.2</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9402.27</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4097574.1</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9548432.5600000024</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5154480.6100000013</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836183.95</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3025234.99</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31006.41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v>29040</v>
      </c>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17000.849999999999</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450385.21</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765629.2</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4393951.95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375579.45999999717</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375579.45999999996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253707.71</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121871.75</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8</v>
      </c>
      <c r="G3" s="126">
        <f>IF(RefStr!C12&lt;&gt;"",INT(VALUE(MID(RefStr!C12,1,4))),0)</f>
        <v>2022</v>
      </c>
      <c r="H3" s="130">
        <f>IF(RefStr!C12&lt;&gt;"",INT(VALUE(MID(RefStr!C12,6,2))),0)</f>
        <v>12</v>
      </c>
      <c r="I3" s="131">
        <f>RefStr!C10*1</f>
        <v>22</v>
      </c>
      <c r="J3" s="132" t="str">
        <f>RefStr!H7</f>
        <v>DA</v>
      </c>
      <c r="K3" s="130" t="str">
        <f>RefStr!H9</f>
        <v>DA</v>
      </c>
      <c r="L3" s="130" t="str">
        <f>RefStr!H10</f>
        <v>DA</v>
      </c>
      <c r="M3" s="130" t="str">
        <f>RefStr!H8</f>
        <v>DA</v>
      </c>
      <c r="N3" s="130" t="str">
        <f>RefStr!H11</f>
        <v>DA</v>
      </c>
      <c r="O3" s="133">
        <f>RefStr!C6</f>
        <v>32490</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8</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Provjera</v>
      </c>
      <c r="C214" s="120" t="s">
        <v>3217</v>
      </c>
      <c r="D214" s="125"/>
      <c r="E214" s="73">
        <f t="shared" si="20"/>
        <v>0</v>
      </c>
      <c r="F214" s="73">
        <f t="shared" si="21"/>
        <v>1</v>
      </c>
      <c r="G214" s="73"/>
      <c r="H214" s="73"/>
      <c r="I214" s="73"/>
      <c r="J214" s="73"/>
      <c r="K214" s="73"/>
      <c r="L214" s="73">
        <f>IF(AND('PR-RAS'!D33&gt;0,SUM('PR-RAS'!D659:'PR-RAS'!D660)=0),1,0)</f>
        <v>0</v>
      </c>
      <c r="M214" s="73">
        <f>IF(AND('PR-RAS'!E33&gt;0,SUM('PR-RAS'!E659:'PR-RAS'!E660)=0),1,0)</f>
        <v>1</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0</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3227</v>
      </c>
      <c r="D224" s="125"/>
      <c r="E224" s="73">
        <f t="shared" si="20"/>
        <v>0</v>
      </c>
      <c r="F224" s="73">
        <f t="shared" si="21"/>
        <v>1</v>
      </c>
      <c r="G224" s="73"/>
      <c r="H224" s="73"/>
      <c r="I224" s="73"/>
      <c r="J224" s="73"/>
      <c r="K224" s="73"/>
      <c r="L224" s="73">
        <f>IF(AND('PR-RAS'!D214&gt;0,'PR-RAS'!D758=0),1,0)</f>
        <v>1</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3229</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2023-02-12T18:13:13Z</cp:lastPrinted>
  <dcterms:created xsi:type="dcterms:W3CDTF">2022-04-01T05:14:30Z</dcterms:created>
  <dcterms:modified xsi:type="dcterms:W3CDTF">2023-02-28T09:42:11Z</dcterms:modified>
</cp:coreProperties>
</file>